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370" windowHeight="11865" activeTab="0"/>
  </bookViews>
  <sheets>
    <sheet name="09.02.2022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<sst xmlns="http://schemas.openxmlformats.org/spreadsheetml/2006/main" count="589" uniqueCount="520">
  <si>
    <t>RAZEM</t>
  </si>
  <si>
    <t>Alergologia</t>
  </si>
  <si>
    <t>Angiologia</t>
  </si>
  <si>
    <t>Diabetologia</t>
  </si>
  <si>
    <t>Endokrynologia</t>
  </si>
  <si>
    <t>Nefrologia</t>
  </si>
  <si>
    <t>Reumatologia</t>
  </si>
  <si>
    <t>L.p</t>
  </si>
  <si>
    <t>Razem</t>
  </si>
  <si>
    <t>Adres jednostki</t>
  </si>
  <si>
    <t>Liczba wolnych miejsc akredytacyjnych</t>
  </si>
  <si>
    <t>Niepubliczny Zakład Opieki Zdrowotnej ORTO-CENTRUM, Przychodnia Ortodontyczna</t>
  </si>
  <si>
    <t>26-220 Stąporków                 Czarniecka Góra 43</t>
  </si>
  <si>
    <t>Nazwa jednostki akredytacyjnej/nazwa komórki szkolącej</t>
  </si>
  <si>
    <t>"Uzdrowisko Busko-Zdrój" S.A.</t>
  </si>
  <si>
    <t>Liczba                                                 miejsc                  akredytacyjnych</t>
  </si>
  <si>
    <t>Anestezjologia i Intensywna Terapia</t>
  </si>
  <si>
    <t>Chirurgia Dziecięca</t>
  </si>
  <si>
    <t>Chirurgia Klatki Piersiowej</t>
  </si>
  <si>
    <t>Chirurgia Ogólna</t>
  </si>
  <si>
    <t>Chirurgia Stomatologiczna</t>
  </si>
  <si>
    <t>Choroby Wewnętrzne</t>
  </si>
  <si>
    <t>Choroby Zakaźne</t>
  </si>
  <si>
    <t>Kardiochirurgia</t>
  </si>
  <si>
    <t>Kardiologia</t>
  </si>
  <si>
    <t>Medycyna Pracy</t>
  </si>
  <si>
    <t>Medycyna Ratunkowa</t>
  </si>
  <si>
    <t>Medycyna Rodzinna</t>
  </si>
  <si>
    <t>Neonatologia</t>
  </si>
  <si>
    <t>Neurochirurgia</t>
  </si>
  <si>
    <t>Neurologia</t>
  </si>
  <si>
    <t>Okulistyka</t>
  </si>
  <si>
    <t>Onkologia Kliniczna</t>
  </si>
  <si>
    <t>Ortodoncja</t>
  </si>
  <si>
    <t>Ortopedia i Traumatologia Narządu Ruchu</t>
  </si>
  <si>
    <t>Otorynolaryngologia</t>
  </si>
  <si>
    <t>Patomorfologia</t>
  </si>
  <si>
    <t>Pediatria</t>
  </si>
  <si>
    <t>Położnictwo i Ginekologia</t>
  </si>
  <si>
    <t>Protetyka Stomatologiczna</t>
  </si>
  <si>
    <t>Psychiatria</t>
  </si>
  <si>
    <t>Radiologia i Diagnostyka Obrazowa</t>
  </si>
  <si>
    <t>Radioterapia Onkologiczna</t>
  </si>
  <si>
    <t>Rehabilitacja Medyczna</t>
  </si>
  <si>
    <t>Urologia</t>
  </si>
  <si>
    <t>Transfuzjologia  Kliniczna</t>
  </si>
  <si>
    <t>Psychiatria Dzieci i Młodzieży</t>
  </si>
  <si>
    <t>93-338 Łódź                                                                        ul. Rzgowska 281/289</t>
  </si>
  <si>
    <t>26-200 Końskie                            ul. Gimnazjalna 41 b</t>
  </si>
  <si>
    <t>27-600 Sandomierz                                                                           ul. Schinzla 13</t>
  </si>
  <si>
    <t>28-100 Busko-Zdrój                      ul. Bohaterów Warszawy 67</t>
  </si>
  <si>
    <t>26-060 Chęciny                            ul. Czerwona Góra 10</t>
  </si>
  <si>
    <t>25-736 Kielce                               ul. Grunwaldzka 45</t>
  </si>
  <si>
    <t>25-316 Kielce                                                      ul. Kościuszki 25</t>
  </si>
  <si>
    <t>27-400 Ostrowiec Świętokrzyski                                ul. Szymanowskiego 11</t>
  </si>
  <si>
    <t>27-600 Sandomierz                      ul. Schinzla 13</t>
  </si>
  <si>
    <t>26-110 Skarżysko-Kamienna                 ul. Szpitalna 1</t>
  </si>
  <si>
    <t>28-200 Staszów                           ul. 11-go Listopada 78</t>
  </si>
  <si>
    <t>29-100 Włoszczowa                         ul. Żeromskiego 28</t>
  </si>
  <si>
    <t>28-100 Busko-Zdrój                         ul. Bohaterów Warszawy 67</t>
  </si>
  <si>
    <t>28-020 Chmielnik                              ul. Kielecka 1-3</t>
  </si>
  <si>
    <t>28-300 Jędrzejów                            ul. Małogoska 25</t>
  </si>
  <si>
    <t>28-500 Kazimierza Wielka            ul. Kościuszki 13</t>
  </si>
  <si>
    <t>25-736 Kielce                                                           ul. Grunwaldzka 45</t>
  </si>
  <si>
    <t>25-736 Kielce                                                                         ul. Grunwaldzka 45</t>
  </si>
  <si>
    <t>26-200 Końskie                            ul. Gimnazjalna 41B</t>
  </si>
  <si>
    <t>27-400 Ostrowiec Świętokrzyski                                 ul. Szymanowskiego 11</t>
  </si>
  <si>
    <t>28-400 Pińczów                           ul. Armii Krajowej 22</t>
  </si>
  <si>
    <t>27-600 Sandomierz                             ul. Schinzla 13</t>
  </si>
  <si>
    <t>29-100 Włoszczowa                            ul. Żeromskiego 28</t>
  </si>
  <si>
    <t>28-100 Busko-Zdrój                                          ul. Bohaterów W-wy 67</t>
  </si>
  <si>
    <t>27-200 Starachowice                        ul. Radomska 70</t>
  </si>
  <si>
    <t>25-736 Kielce                              ul. Grunwaldzka 45</t>
  </si>
  <si>
    <t>26-200 Końskie                                     ul. Gimnazjalna 41 b</t>
  </si>
  <si>
    <t>25-736 Kielce                                ul. Grunwaldzka 45</t>
  </si>
  <si>
    <t>28-100 Busko-Zdrój                              ul. Bohaterów Warszawy 67</t>
  </si>
  <si>
    <t>26-200 Końskie                             ul. Gimnazjalna 41b</t>
  </si>
  <si>
    <t>26-110 Skarżysko-Kamienna                      ul. Szpitalna 1</t>
  </si>
  <si>
    <t>27-200 Starachowice                             ul. Radomska 70</t>
  </si>
  <si>
    <t>29-100 Włoszczowa                           ul. Żeromskiego 28</t>
  </si>
  <si>
    <t>25-736 Kielce                                 ul. Grunwaldzka 45</t>
  </si>
  <si>
    <t>26-200 Końskie                               ul. Gimnazjalna 41 b</t>
  </si>
  <si>
    <t>25-736 Kielce                                                                             ul. Grunwaldzka 45</t>
  </si>
  <si>
    <t>25-736 Kielce                                                                                                        ul. Grunwaldzka 45</t>
  </si>
  <si>
    <t>27-400 Ostrowiec Świętokrzyski                                                                                                            ul. Szymanowskiego 11</t>
  </si>
  <si>
    <t>Dermatologia i Wenerologia</t>
  </si>
  <si>
    <t>26-060 Chęciny                             ul. Czerwona Góra 10</t>
  </si>
  <si>
    <t>Samodzielny Publiczny Zespół  Zakładów Opieki Zdrowotnej, Oddział Otolaryngologiczny</t>
  </si>
  <si>
    <t>25-956 Kielce                                      ul. Jagiellońska 66</t>
  </si>
  <si>
    <t>26-110 Skarżysko-Kamienna                                               ul. Szpitalna 1</t>
  </si>
  <si>
    <t>28-230 Połaniec                    Zawada 24</t>
  </si>
  <si>
    <t>Wojewódzki Szpital Zespolony w Kielcach,                                                                Oddział Chorób Wewnętrznych I</t>
  </si>
  <si>
    <t>25-553 Kielce,                                                                                                        ul. Klonowa 55/15</t>
  </si>
  <si>
    <t>Zespół Opieki Zdrowotnej w Skarżysku-Kamiennej - Szpital,                                                                            Oddział Anestezjologii i Intensywnej Terapii</t>
  </si>
  <si>
    <t>Powiatowy Zakład Opieki Zdrowotnej w Starachowicach,                                                                                                          Oddział Anestezjologii i Intensywnej Terapii</t>
  </si>
  <si>
    <t>Wojewódzki Szpital Zespolony w Kielcach,                                                              Szpitalny Oddział Ratunkowy</t>
  </si>
  <si>
    <t>Zespół Opieki Zdrowotnej w Ostrowcu Świętokrzyskim,                                                                         Oddział Neurologiczny z Pododdziałem Udarowym</t>
  </si>
  <si>
    <t>Zespół Opieki Zdrowotnej - Szpital,                                                                                    Oddział Chirurgii Urazowo-Ortopedycznej</t>
  </si>
  <si>
    <t>Zespół Opieki Zdrowotnej w Ostrowcu Świętokrzyskim,                                                                                            Oddział Chirurgii Urazowo-Ortopedycznej</t>
  </si>
  <si>
    <t>Zespół Opieki Zdrowotnej w Końskich,                                                            Oddział Ginekologiczno-Położniczy</t>
  </si>
  <si>
    <t>Powiatowy Zakład Opieki Zdrowotnej,                                                                                                    Pracownia Diagnostyki Obrazowej</t>
  </si>
  <si>
    <t>27-200 Starachowice                 ul.Radomska 70</t>
  </si>
  <si>
    <t>Hematologia</t>
  </si>
  <si>
    <t>Uwagi</t>
  </si>
  <si>
    <t>27-200 Starachowice                                                                     ul. Radomska 70</t>
  </si>
  <si>
    <t>Zespół Opieki Zdrowotnej - Szpital,                                                  Oddział Chorób Wewnętrznych</t>
  </si>
  <si>
    <t>Szpital Kielecki Sp. z o.o., NZOZ Św. Aleksandra w Kielcach,                                                                                                                              Oddział Chorób Wewnętrznych i Diabetologii</t>
  </si>
  <si>
    <t>26-110 Skarżysko-Kamienna                                                                                                                                        ul. Szpitalna 1</t>
  </si>
  <si>
    <t>26-200 Końskie                                                                ul. Gimnazjalna 41b</t>
  </si>
  <si>
    <t>Wojewódzki Szpital Zespolony w Kielcach,                               Świętokrzyskie Centrum Kardiologii</t>
  </si>
  <si>
    <t>27-600 Sandomierz                                            ul. Schinzla 13</t>
  </si>
  <si>
    <t>26-200 Końskie                                         ul. Gimnazjalna 41b</t>
  </si>
  <si>
    <t>27-200 Starachowice                                       ul. Radomska 70</t>
  </si>
  <si>
    <t>Zespół Opieki Zdrowotnej w Ostrowcu Świetokrzyskim                                                                                                Oddział Ginekologiczno-Położniczy</t>
  </si>
  <si>
    <t>Szpital Specjalistyczny Ducha Świętego w Sandomierzu,                                                       Zakład Radiologii</t>
  </si>
  <si>
    <t>26-200 Końskie                                                                                         ul. Gimnazjalna 41b</t>
  </si>
  <si>
    <t>28-100 Busko-Zdrój                                                                      ul. gen. F. Rzewuskiego 1</t>
  </si>
  <si>
    <t>26-200 Końskie                                                               ul. Gimnazjalna 41b</t>
  </si>
  <si>
    <t xml:space="preserve">  26-060 Chęciny                                                                                          ul. Czerwona Góra 10</t>
  </si>
  <si>
    <t>25-736 Kielce                                                                                                         ul. Grunwaldzka 45</t>
  </si>
  <si>
    <t>25-736 Kielce                                                                                                                                         ul. Grunwaldzka 45</t>
  </si>
  <si>
    <t>26-200 Końskie                                                                                                          ul. Gimnazjalna 41B</t>
  </si>
  <si>
    <t>26-200 Końskie                                                                                            ul. Gimnazjalna 41 b</t>
  </si>
  <si>
    <t>29-100 Włoszczowa                                                                        ul. Żeromskiego 28</t>
  </si>
  <si>
    <t>25-736 Kielce                                                                      ul. Grunwaldzka 45</t>
  </si>
  <si>
    <t>26-110 Skarżysko-Kamienna                                                       ul. Szpitalna 1</t>
  </si>
  <si>
    <t>27-200 Starachowice                                                         ul. Radomska 70</t>
  </si>
  <si>
    <t>25-736 Kielce                                                             ul. Grunwaldzka 45</t>
  </si>
  <si>
    <t>26-060 Chęciny                                                                                                ul. Czerwona Góra 10</t>
  </si>
  <si>
    <t>25-316 Kielce                                                                               ul. Kościuszki 25</t>
  </si>
  <si>
    <t>26-200 Końskie                                                                                                      ul. Gimnazjalna 41B</t>
  </si>
  <si>
    <t>26-200 Końskie                                                                                                       ul. Gimnazjalna 41B</t>
  </si>
  <si>
    <t>28-200 Staszów                                                                         ul. 11-go Listopada 78</t>
  </si>
  <si>
    <t>25-736 Kielce                                                                                        ul. Grunwaldzka 45</t>
  </si>
  <si>
    <t>26-200 Końskie                                                                                                         ul. Gimnazjalna 41B</t>
  </si>
  <si>
    <t>26-110 Skarżysko-Kamienna                                                               ul. Szpitalna 1</t>
  </si>
  <si>
    <t>27-200 Starachowice                                                                                     ul. Radomska 70</t>
  </si>
  <si>
    <t>28-200 Staszów                                                                                          ul. 11-go listopada 78</t>
  </si>
  <si>
    <t>28-300 Jędrzejów                                                                 ul. Małogoska 25</t>
  </si>
  <si>
    <t>26-026 Morawica                                                                                             ul. Kielecka 36</t>
  </si>
  <si>
    <t>25-371 Kielce                                                                                                         ul. Prosta 30</t>
  </si>
  <si>
    <t>26-200 Końskie                                                                                                                          ul. Gimnazjalna 41B</t>
  </si>
  <si>
    <t>25-371 Kielce                                                      ul. Prosta 30</t>
  </si>
  <si>
    <t>26-200 Końskie                                                                                                                                         ul. Gimnazjalna 41B</t>
  </si>
  <si>
    <t>26-110 Skarżysko-Kamienna                                                                                                                ul. Szpitalna 1</t>
  </si>
  <si>
    <t>27-200 Starachowice                                                 ul. Radomska 70</t>
  </si>
  <si>
    <t>28-200 Staszów                                                          ul.11 Listopada 78</t>
  </si>
  <si>
    <t>Powiatowy Zakład Opieki Zdrowotnej w Starachowicach,                                                                                                   Oddział Ginekologiczno-Położniczy z Salą Porodową</t>
  </si>
  <si>
    <t>25-736 Kielce                                                                                                                                                    ul. Grunwaldzka 45</t>
  </si>
  <si>
    <t>26-200 Końskie                                                        ul. Gimnazjalna 41 b</t>
  </si>
  <si>
    <t>27-200 Starachowice                                                           ul. Radomska 70</t>
  </si>
  <si>
    <t>28-100 Busko Zdrój                                                                    ul. Rokosza 1</t>
  </si>
  <si>
    <t>25-736 Kielce                                                                                                ul. Grunwaldzka 45</t>
  </si>
  <si>
    <t>Powiatowy Zakład Opieki Zdrowotnej w Starachowicach,                                                                                                                  Oddział Neurologiczny z Pododdziałem Udarowym</t>
  </si>
  <si>
    <t>Powiatowy Zakład Opieki Zdrowotnej w Starachowicach,                                                                                Oddział Okulistyczny z Pracownią Laserową</t>
  </si>
  <si>
    <t>Powiatowy Zakład Opieki Zdrowotnej w Starachowicach,                                                                                              Oddział  Chirurgii Urazowo-Ortopedycznej z Pododdziałem  Endoprotezoplastyki</t>
  </si>
  <si>
    <t>VITA Centrum Zdrowia, Gabinet Lekarza Rodzinnego</t>
  </si>
  <si>
    <t>27-200 Starachowice                        ul. Borkowskiego 1</t>
  </si>
  <si>
    <t>26-110 Skarżysko-Kamienna                        ul.Szpitalna 1</t>
  </si>
  <si>
    <t>Świętokrzyskie Centrum Psychiatrii w Morawicy</t>
  </si>
  <si>
    <t>26-026 Morawica                  ul.Spacerowa 5</t>
  </si>
  <si>
    <t>26-200 Końskie               ul.Gimnazjalna 41B</t>
  </si>
  <si>
    <t>27-400 Ostrowiec Świętokrzyski                      ul.Szymanowskiego 11</t>
  </si>
  <si>
    <t>28-300 Jędrzejów                          ul.Małogoska 25</t>
  </si>
  <si>
    <t>25-736 Kielce                            ul.Grunwaldzka 45</t>
  </si>
  <si>
    <t>Wojewódzki Szpital Zespolony w Kielcach,                                          Klinika Chirurgii Ogólnej, Onkologicznej i Endokrynologicznej</t>
  </si>
  <si>
    <t>27-200 Starachowice ul.Radomska 70</t>
  </si>
  <si>
    <t>25-736 Kielce                               ul.Grunwaldzka 45</t>
  </si>
  <si>
    <t>28-300 Jędrzejów                    ul.Małogoska 25</t>
  </si>
  <si>
    <t>25-736 Kielce                           ul.Grunwaldzka 45</t>
  </si>
  <si>
    <t>Wojewódzki Szpital Zespolony w Kielcach,                                                 Klinika Położnictwa i Ginekologii</t>
  </si>
  <si>
    <t>Zespół Opieki Zdrowotnej w Ostrowcu Świętokrzyskim,                                                                    Dział Elektroradiologii</t>
  </si>
  <si>
    <t>26-060 Chęciny            ul.Czerwona Góra 10</t>
  </si>
  <si>
    <t>Zespół Opieki Zdrowotnej w Ostrowcu Świętokrzyskim,                                                                                                             Oddział Anestezjologii i Intensywnej Terapii</t>
  </si>
  <si>
    <t>Szpital Powiatowy w Chmielniku,                                                                                                                                                                 Oddział Chorób Wewnętrznych</t>
  </si>
  <si>
    <t>Zespół Opieki Zdrowotnej w Ostrowcu Świętokrzyskim,                                                                                                         Oddział Kardiologiczny</t>
  </si>
  <si>
    <t>Zespół Opieki Zdrowotnej w Ostrowcu Świętokrzyskim,                                                                                                          Oddział Wewnętrzny I</t>
  </si>
  <si>
    <t>Zespół Opieki Zdrowotnej w Ostrowcu Świętokrzyskim,                                                                                                 Oddział Kardiologiczny</t>
  </si>
  <si>
    <t>Zespół Opieki Zdrowotnej w Ostrowcu Świętokrzyskim,                                                                       Oddział Otolaryngologiczny</t>
  </si>
  <si>
    <t>Federacja Niezależnych Samorządnych Związków Zawodowych Przemysłu Lekkiego Sanatorium "Włókniarz",                                                                                                 Szpital Uzdrowiskowy, Oddział Rehabilitacji</t>
  </si>
  <si>
    <t>Zespół Opieki Zdrowotnej w Ostrowcu Świętokrzyskim,                                                                            Oddział Rehabilitacji</t>
  </si>
  <si>
    <t>Zespól Opieki Zdrowotnej w Końskich,                                                                                                               Oddział Urologiczny</t>
  </si>
  <si>
    <t>Instytut "Centrum Zdrowia Matki Polki", Klinika Gastroenterologii, Alergologii i Pediatrii</t>
  </si>
  <si>
    <t>28-200 Staszów                                                                       ul. Konstytucji 3-go Maja 10C</t>
  </si>
  <si>
    <t>26-026 Morawica,                                         ul.Spacerowa 5</t>
  </si>
  <si>
    <t>Świętokrzyskie Centrum Psychiatrii w Morawicy, Oddział Psychiatryczny dla Dzieci (Kielce, ul. Kusocińskiego 59)</t>
  </si>
  <si>
    <t>26-060 Chęciny                 ul.Czerwona Góra 10</t>
  </si>
  <si>
    <t>Świętokrzyskie Centrum Onkologii,                                                   Poradnia Chirurgii Szczękowo-Twarzowej i Stomatologicznej, Klinika Otolaryngologii, Chirurgii Głowy i Szyi</t>
  </si>
  <si>
    <t>Świętokrzyskie Centrum Onkologii,                                                                                                                                                               Klinika Ginekologii</t>
  </si>
  <si>
    <t>Świętokrzyskie Centrum Onkologii                                                                                                                                     Dział Anestezjologii i Intensywnej Terapii</t>
  </si>
  <si>
    <t>Świętokrzyskie Centrum Onkologii,                                                     Zakład Diagnostyki Obrazowej</t>
  </si>
  <si>
    <t>Perinatologia</t>
  </si>
  <si>
    <t>Zespół Opieki Zdrowotnej w Skarżysku-Kamiennej - Szpital, Szpitalny Oddział Ratunkowy</t>
  </si>
  <si>
    <t>26-110 Skarżysko-Kamienna            ul.Szpitalna 1</t>
  </si>
  <si>
    <t/>
  </si>
  <si>
    <t>Samodzielny Publiczny Zespół Zakładów Opieki Zdrowotnej                                                                                                      w Staszowie, Szpitalny Oddział Ratunkowy</t>
  </si>
  <si>
    <t>Balneologia i Medycyna Fizykalna</t>
  </si>
  <si>
    <t>Chirurgia Naczyniowa</t>
  </si>
  <si>
    <t>Chirurgia Onkologiczna</t>
  </si>
  <si>
    <t>Choroby Płuc</t>
  </si>
  <si>
    <t>Endokrynologia i Diabetologia Dziecięca</t>
  </si>
  <si>
    <t>Ginekologia Onkologiczna</t>
  </si>
  <si>
    <t>Medycyna Paliatywna</t>
  </si>
  <si>
    <t>Samodzielny Publiczny Zespół Zakładów Opieki Zdrowotnej                          w Staszowie, Oddział Chirurgii Ogólnej</t>
  </si>
  <si>
    <t>Szpital Specjalistyczny Ducha Świętego w Sandomierzu,                         Oddział Anestezjologii i Intensywnej Terapii</t>
  </si>
  <si>
    <t>Zespół Opieki Zdrowotnej w Skarżysku-Kamiennej - Szpital,                 Oddział Chirurgii Ogólnej</t>
  </si>
  <si>
    <t>Szpital Specjalistyczny Ducha Świętego w Sandomierzu,                     Oddział Chirurgiczny</t>
  </si>
  <si>
    <t xml:space="preserve">Powiatowy Zakład Opieki Zdrowotnej w Starachowicach,                       Oddział Chirurgiczny Ogólny                                      </t>
  </si>
  <si>
    <t>SP ZOZ Szpital Rejonowy,                                                                                                Oddział Wewnętrzny</t>
  </si>
  <si>
    <t>ZOZ Szpital Powiatowy,                                                                                     Oddział Chorób Wewnętrznych</t>
  </si>
  <si>
    <t>Szpital Specjalistyczny Ducha Świętego w Sandomierzu,                          Oddział Chorób Wewnętrznych</t>
  </si>
  <si>
    <t>Samodzielny Publiczny  Zespół Zakładów Opieki Zdrowotnej                                                      w Staszowie, Oddział Chorób Wewnętrznych</t>
  </si>
  <si>
    <t>Zespół Opieki Zdrowotnej we Włoszczowie Szpital Powiatowy                                       im. Jana Pawła II, Oddział Chorób Wewnętrznych</t>
  </si>
  <si>
    <t>Zespół Opieki Zdrowotnej - Szpital,                                                        Oddział Chorób Zakaźnych</t>
  </si>
  <si>
    <t>Powiatowy Zakład Opieki Zdrowotnej w Starachowicach,                           Oddział Chorób Zakaźnych</t>
  </si>
  <si>
    <t>Szpital Specjalistyczny Ducha Świętego w Sandomierzu,                                Oddział Kardiologiczny</t>
  </si>
  <si>
    <t>Zespół Opieki Zdrowotnej w Końskich - Szpital Specjalistyczny                Św. Łukasza, Szpitalny Oddział Ratunkowy</t>
  </si>
  <si>
    <t>Szpital Specjalistyczny Ducha Świętego w Sandomierzu,                       Szpitalny Oddział Ratunkowy</t>
  </si>
  <si>
    <t>Zespół Opieki Zdrowotnej w Końskich -                                                                                 Szpital Specjalistyczny Św. Łukasza, Oddział Kardiologiczny</t>
  </si>
  <si>
    <t>Niepubliczny Zakład Opieki Zdrowotnej Centrum Medyczne                        Sp. z o.o. w Zawadzie, Poradnia Lekarza Rodzinnego</t>
  </si>
  <si>
    <t>Zespół Opieki Zdrowotnej w Końskich -                                                             Szpital Specjalistyczny Św. Łukasza, Oddział Nefrologiczny</t>
  </si>
  <si>
    <t>Szpital Specjalistyczny Ducha Świętego w Sandomierzu,                       Oddział Nefrologiczny</t>
  </si>
  <si>
    <t>Zespół Opieki Zdrowotnej w Ostrowcu Świętokrzyskim,                        Oddział Neonatologii</t>
  </si>
  <si>
    <t>Szpital Kielecki św. Aleksandra Spółka z ograniczoną odpowiedzialnością, Niepubliczny Zakład Opieki Zdrowotnej                        Św. Aleksandra w Kielcach, Oddział Neonatologiczny</t>
  </si>
  <si>
    <t>Zespół Opieki Zdrowotnej w Końskich -                                                              Szpital Specjalistyczny Św. Łukasza, Oddział Neonatologiczny                     ze Stanowiskami Intensywnej Terapii i Patologii Noworodka</t>
  </si>
  <si>
    <t>Szpital Specjalistyczny Ducha Świętego w Sandomierzu,                      Oddział Neurologiczny i Oddział Udarowy</t>
  </si>
  <si>
    <t xml:space="preserve">Zespół Opieki Zdrowotnej w Skarżysku-Kamiennej - Szpital,                    Oddział Neurologii </t>
  </si>
  <si>
    <t>Specjalistyczny Szpital Ortopedyczno-Rehabilitacyjny "Górka"                     im. dr Sz. Starkiewicza w Busku-Zdroju - Szpital "Górka",                                                                                                                       I Oddział Chirurgii Urazowo-Ortopedycznej dla Dzieci</t>
  </si>
  <si>
    <t>Specjalistyczny Szpital Ortopedyczno-Rehabilitacyjny "Górka"                im. dr Sz. Starkiewicza w Busku-Zdroju - Szpital "Górka",                                                                                              II Oddział Chirurgii Urazowo-Ortopedycznej</t>
  </si>
  <si>
    <t>Zespół Opieki Zdrowotnej w Końskich -  Szpital Specjalistyczny                                       Św. Łukasza, Oddział Chirurgii Urazowo-Ortopedycznej</t>
  </si>
  <si>
    <t>Szpital Specjalistyczny Ducha Świętego w Sandomierzu,                       Oddział Chirurgii Urazowo-Ortopedycznej</t>
  </si>
  <si>
    <t>Zespół Opieki Zdrowotnej w Skarżysku-Kamiennej - Szpital,                       Oddział Chirurgii Urazowo-Ortopedyczny</t>
  </si>
  <si>
    <t>Samodzielny Publiczny Zespół Zakładów Opieki Zdrowotnej                                                                             w Staszowie, Oddział Chirurgii Urazowo-Ortopedycznej</t>
  </si>
  <si>
    <t>Zespół Opieki Zdrowotnej w Końskich - Szpital Specjalistyczny                        Św. Łukasza, Oddział Pediatryczny</t>
  </si>
  <si>
    <t>Zespół Opieki Zdrowotnej w Ostrowcu Świętokrzyskim,                              Oddział Pediatrii</t>
  </si>
  <si>
    <t>Szpital Specjalistyczny Ducha Świętego w Sandomierzu,                           Oddział Pediatrii z Pododdziałem Kardiologii Dziecięcej</t>
  </si>
  <si>
    <t>Samodzielny Publiczny Zespół Zakładów Opieki Zdrowotnej                       w Staszowie, Oddział Pediatryczny</t>
  </si>
  <si>
    <t>Szpital Kielecki św. Aleksandra Spółka z ograniczoną odpowiedzialnością, Niepubliczny Zakład Opieki Zdrowotnej                       Św. Aleksandra w Kielcach, Oddział Ginekologiczno-Położniczy</t>
  </si>
  <si>
    <t>Szpital Specjalistyczny Ducha Świętego w Sandomierzu,                        Oddział Położniczo-Ginekologiczny</t>
  </si>
  <si>
    <t>Zespół Opieki Zdrowotnej w Skarżysku-Kamiennej - Szpital,                                     Oddział Ginekologiczno-Położniczy</t>
  </si>
  <si>
    <t>Samodzielny Publiczny Zespół Zakładów Opieki Zdrowotnej                                    w Staszowie, Oddział Ginekologiczno-Położniczy</t>
  </si>
  <si>
    <t>Szpital Specjalistyczny Ducha Świetego w Sandomierzu,                         Oddział Psychiatryczny</t>
  </si>
  <si>
    <t>Zespół Opieki Zdrowotnej w Końskich Szpital Specjalistyczny                     Św. Łukasza, Oddział Anestezjologii i Intensywnej Terapii</t>
  </si>
  <si>
    <t>Szpital Kielecki św. Aleksandra Spółka z ograniczoną odpowiedzialnością, Niepubliczny Zakład Opieki Zdrowotnej                                Św. Aleksandra w Kielcach, Oddział Chirurgii Ogólnej</t>
  </si>
  <si>
    <t>Zespół Opieki Zdrowotnej w Końskich - Szpital Specjalistyczny Św.Łukasza, Oddział Chirurgiczny Ogólny</t>
  </si>
  <si>
    <t>Zespół Opieki Zdrowotnej w Ostrowcu Świętokrzyskim,                              Oddział Chirurgiczny</t>
  </si>
  <si>
    <t>Zespół Opieki Zdrowotnej w Końskich - Szpital Specjalistyczny                                                                   Św. Łukasza, Oddział Kardiologiczny</t>
  </si>
  <si>
    <t>Zespół Opieki Zdrowotnej w Końskich - Szpital Specjalistyczny                                                 Św.Łukasza, Oddział Chorób Wewnętrznych z Pododdziałem Diabetologicznym</t>
  </si>
  <si>
    <t>Powiatowy Zakład Opieki Zdrowotnej w Starachowicach,                                           Oddział Chorób Wewnętrznych II i o profilu gastrologicznym</t>
  </si>
  <si>
    <t>Powiatowy Zakład Opieki Zdrowotnej w Starachowicach,                             Oddział Chorób Wewnętrznych I o profilu Nefrologicznym</t>
  </si>
  <si>
    <t>Zespół Opieki Zdrowotnej w Końskich - Szpital Specjalistyczny                                                       Św. Łukasza, Oddział Dermatologiczny</t>
  </si>
  <si>
    <t>Zespół Opieki Zdrowotnej w Końskich -  Szpital Specjalistyczny                                              Św.Łukasza, Oddział Neurologiczny, Oddział Udarowy</t>
  </si>
  <si>
    <t>Zespół Opieki Zdrowotnej w Końskich - Szpital Specjalistyczny                                                                           Św.Łukasza, Oddział Okulistyczny</t>
  </si>
  <si>
    <t>Wojewódzki Szpital Specjalistyczny im. Św. Rafała                                          w Czerwonej Górze, Dział Diagnostyki Obrazowej</t>
  </si>
  <si>
    <t>Zespół Opieki Zdrowotnej w Końskich - Szpital Specjalistyczny                                                 Św.Łukasza, Dział Rentgenodiagnostyki</t>
  </si>
  <si>
    <t>Specjalistyczny Szpital Ortopedyczno-Rehabilitacyjny "Górka"                       im. Dr Sz.Starkiewicza w Busku Zdroju, -  Szpital "Górka",                                                                   III Oddział Rehabilitacyjny</t>
  </si>
  <si>
    <t>Szpital Specjalistyczny Ducha Świętego w Sandomierzu,                            Oddział Rehabilitacji</t>
  </si>
  <si>
    <t>Zespół Opieki Zdrowotnej w Skarżysku-Kamiennej - Szpital,                                                  Oddział Rehabilitacyjny (ul. Ekonomii 4)</t>
  </si>
  <si>
    <t>Powiatowy Zakład Opieki Zdrowotnej w Starachowicach,                                                           Oddział Rehabilitacyjny</t>
  </si>
  <si>
    <t>Świętokrzyskie Centrum Rehabilitacji w Czarnieckiej Górze,                                                            Oddział Rehabilitacji I</t>
  </si>
  <si>
    <t>Świętokrzyskie Centrum Rehabilitacji w Czarnieckiej Górze,                                   Oddział Rehabilitacji II</t>
  </si>
  <si>
    <t>Zespół Opieki Zdrowotnej w Końskich - Szpital Specjalistyczny                                                                                            Św. Łukasza, Świętokrzyskie Centrum Chirurgii                                       Naczyniowej i Angiologii</t>
  </si>
  <si>
    <t>Świętokrzyskie Centrum Onkologii,                                                                                        Klinika Chirurgii Onkologicznej z Pododdziałem Chirurgii                                                       Klatki Piersiowej</t>
  </si>
  <si>
    <t>Świętokrzyskie Centrum Onkologii,                                                     Klinika Chirurgii Onkologicznej z Pododdziałem Chirurgii                                                            Klatki Piersiowej</t>
  </si>
  <si>
    <t>Wojewódzki Szpital Zespolony w Kielcach,                                                               Świetokrzyskie Centrum Kardiologii</t>
  </si>
  <si>
    <t>25-736 Kielce,                                                                            ul. Grunwaldzka 45</t>
  </si>
  <si>
    <t>Wojewódzki Szpital Zespolony w Kielcach                                                                                   Klinika Położnictwa i Ginekologii                                                                      oraz Poradnia Ginekologiczno-Położnicza</t>
  </si>
  <si>
    <t>Zespół Opieki Zdrowotnej - Szpital,                                                                                                           Oddział Chirurgiczny</t>
  </si>
  <si>
    <t>Świętokrzyskie Centrum Onkologii,                                                                                     Zakład Patologii Nowotworów</t>
  </si>
  <si>
    <t>Wojewódzki Szpital Zespolony w Kielcach,                                                                                         Klinika Anestezjologii i Intensywnej Terapii</t>
  </si>
  <si>
    <t>Wojewódzki Szpital Zespolony w Kielcach,                                                                                                                                             Klinika Chorób Wewnętrznych</t>
  </si>
  <si>
    <t>Wojewódzki Szpital Zespolony w Kielcach,                                                                            Świętokrzyskie Centrum Neurologii</t>
  </si>
  <si>
    <t>Powiatowy Zakład Opieki Zdrowotnej,                                                                                                        Oddział Pediatryczny</t>
  </si>
  <si>
    <t>27-200 Starachowice,                                                                                                            ul. Radomska 70</t>
  </si>
  <si>
    <t>Zespół Opieki Zdrowotnej w Końskich - Szpital Specjalistyczny                                                                                          Św. Łukasza, Oddział Rehabilitacyjny</t>
  </si>
  <si>
    <t>26-110 Skarżysko-Kamienna                                                                                   ul. Szpitalna 1</t>
  </si>
  <si>
    <t>Zespół Opieki Zdrowotnej w Skarżysku-Kamiennej,                                                         Szpital Powiatowy im. Marii Skłodowskiej-Curie,                                                                                  Oddział Pediatryczny</t>
  </si>
  <si>
    <t>Wojewódzki Szpital Zespolony w Kielcach,                                                                                                                                        Klinika Chorób Zakaźnych</t>
  </si>
  <si>
    <t>Wojewodzki Szpital Zespolony w Kielcach,                                              Klinika Dermatologii (ul.Radiowa 7)</t>
  </si>
  <si>
    <t xml:space="preserve">Wojewódzki Szpital Zespolony w Kielcach,                                                                                Klinika Chorób Wewnętrznych </t>
  </si>
  <si>
    <t>Wojewódzki Szpital Zespolony w Kielcach,                                                    Klinika Kardiochirurgii</t>
  </si>
  <si>
    <t>Wojewódzki Szpital Zespolony w Kielcach,                                                                        Klinika Nefrologii</t>
  </si>
  <si>
    <t>Wojewódzki Szpital Zespolony w Kielcach,                                                                                                     Klinika Neonatologii</t>
  </si>
  <si>
    <t>Wojewódzki Szpital Zespolony w Kielcach,                                                                                                              Klinika Neurochirurgii i Chirurgii Kręgosłupa</t>
  </si>
  <si>
    <t>Wojewódzki Szpital Zespolony w Kielcach,                                                                                                  Klinika Okulistyki</t>
  </si>
  <si>
    <t>Wojewódzki Szpital Zespolony w Kielcach,                                                                                                      Klinika Chirurgii Ortopedyczno-Urazowej</t>
  </si>
  <si>
    <t>Wojewódzki Szpital Zespolony w Kielcach,                                                                               Klinika Otorynolaryngologii</t>
  </si>
  <si>
    <t>Wojewódzki Szpital Zespolony w Kielcach,                                                                                                                                    Zakład Diagnostyki Obrazowej</t>
  </si>
  <si>
    <t>Wojewódzki Szpital Zespolony w Kielcach,                                                                                          Klinika Rehabilitacji</t>
  </si>
  <si>
    <t>Audiologia i Foniatria</t>
  </si>
  <si>
    <t>Samodzielny Publiczny Zespół Zakładów Opieki Zdrowotnej,                                   Oddział Otorynolaryngologiczny</t>
  </si>
  <si>
    <t>28-200 Staszów,                                                   ul. 11 Listopada 78</t>
  </si>
  <si>
    <t>Samodzielny Publiczny Zespół Zakładów Opieki Zdrowotnej                                                                    w Staszowie, Oddział Neurologiczny i Udarowy</t>
  </si>
  <si>
    <t>VISUS II Sp. z o.o., Oddział Okulistyczny (ul. H. Sawickiej 3)</t>
  </si>
  <si>
    <t>Wojewódzki Szpital Specjalistyczny im. Św. Rafała w Czerwonej Górze, Oddział IX Ortopedii i Traumatologii Narządu Ruchu</t>
  </si>
  <si>
    <t>26-110 Skarżysko-Kamienna                            ul. Szpitalna 1</t>
  </si>
  <si>
    <t>28-100 Busko-Zdrój,                                                                                                          ul. Rokosza 1</t>
  </si>
  <si>
    <t>Federacja Niezależnych Samorządnych Związków Zawodowych Przemysłu Lekkiego Szpital Uzdrowiskowy WŁÓKNIARZ,                                             Oddział Rehabilitacyjny</t>
  </si>
  <si>
    <t>Gastroenterologia Dziecięca</t>
  </si>
  <si>
    <t>NZOZ Promed Sp. z o.o., Przychodnia Zapiecek,                                 Przychodnia Podkarczówka, Przychodnia Karczówkowska</t>
  </si>
  <si>
    <t>25-711 Kielce,                                                                                                                                                               ul. Karczówkowska 36</t>
  </si>
  <si>
    <t>27-500 Opatów                                                                                                                                             ul. Słowackiego 13</t>
  </si>
  <si>
    <t>Świętokrzyskie Centrum Onkologii,                                                                                                             Klinika Hematologii i Transplantacji Szpiku</t>
  </si>
  <si>
    <t>Świętokrzyskie Centrum Onkologii,                                                                                                                                                   Klinika Hematologii i Transplantacji Szpiku</t>
  </si>
  <si>
    <t>Marzanna Wolak Gabinet Stomatologiczny</t>
  </si>
  <si>
    <t>Stomatologia Zachowawcza z Endodoncją</t>
  </si>
  <si>
    <t xml:space="preserve">UWAGA: liczba miejsc akredytacyjnych może ulec zmianie - nowe miejsca akredytacyjne, zakończenie lub przeniesienie specjalizacji przez lekarza i inne </t>
  </si>
  <si>
    <t xml:space="preserve">Zespół Opieki Zdrowotnej w Skarżysku-Kamiennej - Szpital,                                                                                              Oddział Chorób Wewnętrznych </t>
  </si>
  <si>
    <t>Świętokrzyskie Centrum Matki i Noworodka Szpital Specjalistyczny, Oddział Położniczo-Ginekologiczny</t>
  </si>
  <si>
    <t>25-371 Kielce                                        ul. Prosta 30</t>
  </si>
  <si>
    <t>25-124 Kielce                                                                                                                                                ul. Sobieskiego 27 lok. 1</t>
  </si>
  <si>
    <t>25-124 Kielce                                                                                                                                  ul. Sobieskiego 27 lok. 1</t>
  </si>
  <si>
    <t>25-124 Kielce                                                                                                                  ul. Sobieskiego 27 lok. 1</t>
  </si>
  <si>
    <t>Niepubliczny Zaklad Opieki Zdrowotnej "Centrum" - "Centrum"                                                                                Sp. z o.o., Poradnia Lekarza Rodzinnego Przychodnia Nr 1                                                                                                             (Kielce, ul. Żelazna 35)</t>
  </si>
  <si>
    <t>Niepubliczny Zaklad Opieki Zdrowotnej "Centrum" - "Centrum"                                                                                                 Sp. z o.o., Poradnia Lekarza Rodzinnego Przychodnia Nr 2                                                                                                                             (Kielce, ul. Wojska Polskiego 5)</t>
  </si>
  <si>
    <t>Niepubliczny Zaklad Opieki Zdrowotnej "Centrum" - "Centrum"                                                                                                          Sp. z o.o., Poradnia Lekarza Rodzinnego Przychodnia Nr 4                                                                                            (Kielce, ul. Prusa 1)</t>
  </si>
  <si>
    <t>Zespół Opieki Zdrowotnej we Włoszczowie Szpital im. Jana Pawła II, Oddział Chirurgii Urazowo-Ortopedycznej</t>
  </si>
  <si>
    <t>Zespól Opieki Zdrowotnej we Włoszczowie Szpital im. Jana Pawła II, Oddział Reumatologiczny</t>
  </si>
  <si>
    <t>25-375 Kielce                                                                               ul. Wojska Polskiego 51</t>
  </si>
  <si>
    <t>Powiatowy Zakład Opieki Zdrowotnej, Poradnia Alergologiczna</t>
  </si>
  <si>
    <t>27-200 Starachowice,                                                                   ul. Radomska 70</t>
  </si>
  <si>
    <t>Gastroenterologia</t>
  </si>
  <si>
    <t>Zespół Opieki Zdrowotnej w Końskich,                                                                                                      Oddział Gastroenterologiczny</t>
  </si>
  <si>
    <t>26-200 Końskie,                                                                                                                           ul. Gimnazjalna 41B</t>
  </si>
  <si>
    <t>25-736 Kielce                                                                                                                         ul. Grunwaldzka 45</t>
  </si>
  <si>
    <t>Wojewódzki Szpital Zespolony w Kielcach,                                                                                                                                                           Klinika Chirurgi Naczyniowej</t>
  </si>
  <si>
    <t>Geriatria</t>
  </si>
  <si>
    <t>Zespół Opieki Zdrowotnej,                                                                                   Oddział Geriatryczny i Poradnia Geriatryczna</t>
  </si>
  <si>
    <t>28-200 Staszów                                                                                                 ul. 11 Listopada 78</t>
  </si>
  <si>
    <t>Zespół Opieki Zdrowotnej w Ostrowcu Świętokrzyskim,                                                                                               Oddział Urologiczny</t>
  </si>
  <si>
    <t>Samodzielny Publiczny Zespół Zakładów Opieki Zdrowotnej                                  w Staszowie, Dział Diagnostyki Obrazowej</t>
  </si>
  <si>
    <t>28-200 Staszów                                                                                                      ul. 11 Listopad 78</t>
  </si>
  <si>
    <t>Wojewódzki Ośrodek Medycyny Pracy,                                                            Dział Organizacji, Nadzoru i Szkolenia,                                                                                                                           Dział Konsultacyjno-Diagnostyczny</t>
  </si>
  <si>
    <t>26-060 Chęciny,                                                                                                                                   ul. Czerwona Góra 10</t>
  </si>
  <si>
    <t>26-050 Zagnańsk                                                                                                                 Samsonów 24</t>
  </si>
  <si>
    <t>Wojewódzki Szpital Zespolony w Kielcach, Świętokrzyskie Centrum Pediatrii im. Wł. Buszkowskiego</t>
  </si>
  <si>
    <t>25-736 Kielce                             ul. Grunwaldzka 45</t>
  </si>
  <si>
    <t>Wojewódzki Szpital Zespolony w Kielcach, Świętokrzyskie Centrum Pediatrii im. Wł. Buszkowskiego, Oddział Urazowo-Ortopedyczny</t>
  </si>
  <si>
    <t>25-736 Kielce             ul.Grunwaldzka 45</t>
  </si>
  <si>
    <t>Wojewódzki Szpital Zespolony w Kielcach,                                                                                                                                   Świętokrzyskie Centrum Pediatrii im. Wł. Buszkowskiego,                                                                    Klinika Chirurgii Dziecięcej, Urologii i Traumatologii</t>
  </si>
  <si>
    <t>28-200 Staszów                                                                                                                               ul. 11 Listopada 78</t>
  </si>
  <si>
    <t>Samodzielny Publiczny Zespół Zakładów Opieki Zdrowotnej                                                                                               w Staszowie, Oddział Geriatryczny</t>
  </si>
  <si>
    <t>ARTMEDIK sp. z o.o., Szpital Specjalistyczny im. Władysława Biegańskiego w Jędrzejowie, Oddział Chorób Wewnętrznych</t>
  </si>
  <si>
    <t>25-734 Kielce                                                                                                               ul. Grunwaldzka 45</t>
  </si>
  <si>
    <t>Expertdent Stomatologia - Protetyka Zakład Opieki stomatologicznej, Poradnia Protetyki Stomatologicznej</t>
  </si>
  <si>
    <t>25-371 Kielce                                                                                                                                                 ul. Prosta 37</t>
  </si>
  <si>
    <t>Samodzielny Publiczny Zakład Opieki Zdrowotnej Centralny Szpital Kliniczny Uniwersytetu Medycznego w Łodzi,  Klinika Alergologii, Gastroenterologii i Żywienia Dzieci (ul. Sporna 36/50)</t>
  </si>
  <si>
    <t>92-213 Łódź,                               ul. Pomorska 251</t>
  </si>
  <si>
    <t>26-060 Chęciny                                                                                                                                         ul. Czerwona Góra 10</t>
  </si>
  <si>
    <t>Gabinet Stomatologii Dziecięcej lek. stom. Joanna Zemlik</t>
  </si>
  <si>
    <t>Stomatologia Dziecięca</t>
  </si>
  <si>
    <t>25-371 Kielce,                                                                                                         ul. Prosta 37</t>
  </si>
  <si>
    <t>25-736 Kielce                                                                                                                 ul. Grunwaldzka 45</t>
  </si>
  <si>
    <t>28-300 Jędrzejów                                                                                                        ul. Małogoska 25</t>
  </si>
  <si>
    <t>25-736 Kielce,                                                                                                                                                                                                      ul. Grunwaldzka 45</t>
  </si>
  <si>
    <t>Wojewódzki Szpital Zespolony Kielce                                                          Świetokrzyskie Centrum Neurologii,                                                                                  Oddział Rehabilitacji Neurologicznej</t>
  </si>
  <si>
    <t>28-230 Połaniec,                                                 ul. Ruszczańska 3</t>
  </si>
  <si>
    <t>Przychodnia Rodzinna Alfa Jerzy Błasiak, Izabela Podsiadły-Gajda, Kamila Wlazłowska-Musiał, Lekarze, Spółka Partnerska, Poradnia Lekarza Podstawowej Opieki Zdrowotnej</t>
  </si>
  <si>
    <t>Wojewódzki Szpital Specjalistyczny im. Św. Rafała                                                                            w Czerwonej Górze, Oddział I Pulmonologii</t>
  </si>
  <si>
    <t>Wojewódzki Szpital Specjalistyczny im. Św. Rafała                                                                            w Czerwonej Górze, Oddział II Chorób Płuc i Gruźlicy</t>
  </si>
  <si>
    <t xml:space="preserve">25-734 Kielce,
ul. Prezydenta Stefana Artwińskiego 3 </t>
  </si>
  <si>
    <t xml:space="preserve">Świętokrzyskie Centrum Onkologii,                                                                                                            Zakład i Poradnia Immunologii Klinicznej </t>
  </si>
  <si>
    <t>Immunologia Kliniczna</t>
  </si>
  <si>
    <t xml:space="preserve">25-734 Kielce                                                                          ul. Prezydenta Stefana Artwińskiego 3 </t>
  </si>
  <si>
    <t xml:space="preserve">25-734 Kielce                                                                                                                                        ul. Prezydenta Stefana Artwińskiego 3 </t>
  </si>
  <si>
    <t xml:space="preserve">25-734 Kielce                                                                                                       ul. Prezydenta Stefana Artwińskiego 3 </t>
  </si>
  <si>
    <t xml:space="preserve">25-734 Kielce                                   ul. Prezydenta Stefana Artwińskiego 3 </t>
  </si>
  <si>
    <t xml:space="preserve">25-734 Kielce                                                                                   ul. Prezydenta Stefana Artwińskiego 3 </t>
  </si>
  <si>
    <t xml:space="preserve">25-734 Kielce                                              ul. Prezydenta Stefana Artwińskiego 3 </t>
  </si>
  <si>
    <t xml:space="preserve">25-734 Kielce                                                                  ul. Prezydenta Stefana Artwińskiego 3 </t>
  </si>
  <si>
    <t xml:space="preserve">26-060 Chęciny,                                                                                              ul. Oś Północ 10 </t>
  </si>
  <si>
    <t xml:space="preserve"> 28-300 Jędrzejów,                                                                                                                     ul. Bolesława Chrobrego 4 </t>
  </si>
  <si>
    <t>Zakład Podstawowej Opieki Zdrowotnej w Jędrzejowie Przychodnia Rejonowa nr 2, Poradnia Lekarza POZ</t>
  </si>
  <si>
    <t>Centrum Medyczne "Zdrowie" Sp. z o.o. Sp. k.,                                                                                      Poradnia Lekarza POZ</t>
  </si>
  <si>
    <t>25-713 Kielce,                                                                                                                                ul. Karczówkowska 45</t>
  </si>
  <si>
    <t>25-437 Kielce,                                                                                                      ul. os. Na Stoku 63A</t>
  </si>
  <si>
    <t>Endokrynologia Ginekologiczna i Rozrodczość</t>
  </si>
  <si>
    <t xml:space="preserve">Szpital Kielecki św. Aleksandra Spółka z ograniczoną odpowiedzialnością, Oddział Anestezjologii i Intensywnej Terapii  </t>
  </si>
  <si>
    <t xml:space="preserve">25-316 Kielce,
ul. Kościuszki 25      </t>
  </si>
  <si>
    <t>55-200 Oława,                                                                Plac Zamkowy 5</t>
  </si>
  <si>
    <t>Zespół Opieki Zdrowotnej we Włoszczowie, Szpital Powiatowy im. Jana Pawła II, Oddział Pediatryczny, Poradnia Dziecięca</t>
  </si>
  <si>
    <t>28-100 Włoszczowa,                                                                         ul. Żeromskiego 28</t>
  </si>
  <si>
    <t>Chirurgia szczękowo-twarzowa</t>
  </si>
  <si>
    <t>Świętokrzyskie Centrum Onkologii, Klinika Otolaryngologii, Chirurgii Głowy i Szyi</t>
  </si>
  <si>
    <t xml:space="preserve">  25-734 Kielce,
ul. Prezydenta Stefana Artwińskiego 3</t>
  </si>
  <si>
    <t>28-200 Staszów,
ul. 11 Listopada 78</t>
  </si>
  <si>
    <t>25-528 Kielce,
ul. Zagnańska 84B</t>
  </si>
  <si>
    <t>25-734 Kielce,
ul. Prezydenta Stefana Artwińskiego 3</t>
  </si>
  <si>
    <t>25-663 Kielce,
ul. Karola Olszewskiego 2</t>
  </si>
  <si>
    <t>27-600 Sandomierz,
ul. dr. Zygmunta Schinzla 13</t>
  </si>
  <si>
    <t>28-200 Staszów,
ul. Wschodnia 23</t>
  </si>
  <si>
    <t>25-316 Kielce,
ul. Generała Tadeusza Kościuszki 25</t>
  </si>
  <si>
    <t>27-400 Ostrowiec Świętokrzyski,
ul. Karola Szymanowskiego 11</t>
  </si>
  <si>
    <t>27-200 Starachowice,
ul. Jana Kilińskiego 26</t>
  </si>
  <si>
    <t>28-100 Busko-Zdrój,
ul. Szymona Starkiewicza 1</t>
  </si>
  <si>
    <t>27-100 Ostrowiec Świętokrzyski                                  ul. Karola Szymanowskiego 11</t>
  </si>
  <si>
    <t>27-600 Sandomierz                        ul. dr Zygmunta Schinzla 13</t>
  </si>
  <si>
    <t>27-400 Ostrowiec Świętokrzyski                       ul. Karola Szymanowskiego 11</t>
  </si>
  <si>
    <t>27-400 Ostrowiec Świętokrzyski                              ul. Karola Szymanowskiego 11</t>
  </si>
  <si>
    <t>25-734 Kielce                                   ul. Prezydenta Stefana Artwińskiego 3</t>
  </si>
  <si>
    <t>25-734 Kielce                                 ul. Prezydenta Stefana  Artwińskiego 3</t>
  </si>
  <si>
    <t>27-600 Sandomierz                                                                            ul. dr Zygmunta Schinzla 13</t>
  </si>
  <si>
    <t xml:space="preserve">25-316 Kielce                                                                                                          ul. Generała Tadeusza Kościuszki 25 </t>
  </si>
  <si>
    <t>27-400 Ostrowiec Świętokrzyski                                                                                                                           ul. Karola Szymanowskiego 11</t>
  </si>
  <si>
    <t>27-600 Sandomierz                                                             ul. dr Zygmunta Schinzla 13</t>
  </si>
  <si>
    <t>25-258 Kielce,
ul. Zagnańska 84B</t>
  </si>
  <si>
    <t>27-600 Sandomierz                    ul. dr zygmunta Schinzla 13</t>
  </si>
  <si>
    <t>27-400 Ostrowiec Świętokrzyski                    ul. Karola Szymanowskiego 11</t>
  </si>
  <si>
    <t>27-600 Sandomierz                                                              ul. dr Zygmunta Schinzla 13</t>
  </si>
  <si>
    <t>25-734 Kielce                                 ul. Prezydenta Stefana Artwińskiego 3</t>
  </si>
  <si>
    <t>25-734 Kielce                                                                                               ul. Prezydenta Stefana Artwińskiego 3</t>
  </si>
  <si>
    <t>28-100 Busko Zdrój                                                      ul. Szymona Starkiewicza 1</t>
  </si>
  <si>
    <t>27-400 Ostrowiec Świętokrzyski                                   ul. Karola Szymanowskiego 11</t>
  </si>
  <si>
    <t>27-600 Sandomierz                                                          ul. dr Zygminta Schinzla 13</t>
  </si>
  <si>
    <t>27-600 Sandomierz                       ul. dr Zygmunta Schinzla 13</t>
  </si>
  <si>
    <t>25-734 Kielce                                                                         ul. Prezydenta Stefana Artwińskiego 3</t>
  </si>
  <si>
    <t>27-400 Ostrowiec Świętokrzyski                     ul. Karola Szymanowskiego 11</t>
  </si>
  <si>
    <t>26-020 Chmielnik,
ul. Kielecka 1-3</t>
  </si>
  <si>
    <t>EKSTRADENT Paweł Baranowicz, Wojciech Baranowicz Spółka Jawna, Poradnia Chirurgii Stomatologicznej</t>
  </si>
  <si>
    <t>25-365 Kielce,                                                                                ul. Juliusza Słowackiego 21/1U</t>
  </si>
  <si>
    <t>25-736 Kielce                                                                                                            ul. Grunwaldzka 45</t>
  </si>
  <si>
    <t>25-415 Kielce,                                                                                                                          ul. Górna 19a</t>
  </si>
  <si>
    <t>26-110 Skarżysko-Kamienna,                       ul. Al. Niepodległości 88</t>
  </si>
  <si>
    <t>Wojewódzki Szpital Zespolony w Kielcach,                                                            Klinika Chirurgi Naczyniowej</t>
  </si>
  <si>
    <t>25-736 Kielce                                                                                       ul. Grunwaldzka 45</t>
  </si>
  <si>
    <t>Zespół Opieki Zdrowotnej w Końskich -                                                                                           Szpital Specjalistyczny Św. Łukasza,                                                     Świętokrzyskie Centrum Chirurgii Naczyniowej i Angiologii</t>
  </si>
  <si>
    <t>Niepubliczny Zakład Opieki Zdrowotnej "Południowa" Sp. z o.o., Poradnia Lekarza POZ</t>
  </si>
  <si>
    <t>26-200 Końskie,
ul. Południowa 1</t>
  </si>
  <si>
    <t>Otorynolaryngologia dziecięca</t>
  </si>
  <si>
    <t>ARTMEDIK Sp. z o.o.Szpital Specjalistyczny im. Wladyslawa Biegańskiego w Jędrzejowie, Szpitalny Oddział Ratunkowy</t>
  </si>
  <si>
    <t xml:space="preserve">Zespół Opieki Zdrowotnej w Skarżysku-Kamiennej                                             Szpital Powiatowy im. Marii Skłodowskiej-Curie,
Oddział Neonatologiczny </t>
  </si>
  <si>
    <t>Zespół Opieki Zdrowotnej w Skarżysku-Kamiennej,                                      Szpital Powiatowy im. M. Skłodowskiej-Curie,                                                               Oddział Otolaryngologiczny</t>
  </si>
  <si>
    <t xml:space="preserve"> W tym 1 miejsce dla województwa Świętokrzyskiego.</t>
  </si>
  <si>
    <t>1 miejsce na potrzeby wojewody świętokrzyskiego</t>
  </si>
  <si>
    <t>Szpital Kielecki Św. Aleksandra Sp. z o.o. Oddział Chirurgii Urazowo-Ortopedycznej</t>
  </si>
  <si>
    <t>Zespół Opieki Zdrowotnej w Ostrowcu Świętokrzyskim,                                                                                                           Oddział Wewnętrzny II o Profilu Nefrologicznym</t>
  </si>
  <si>
    <t>Świętokrzyskie Centrum Matki i Noworodka - Szpital Specjalistyczny w Kielcach, Oddział Ginekologiczno-Położniczy</t>
  </si>
  <si>
    <t>27-650 Chobrzany                                (gm. Samborzec), 193</t>
  </si>
  <si>
    <t xml:space="preserve">"MEDICUS X" - GÓRNAŚ - SALATA, WALEROWICZ, KWIATKOWSKA, KOZŁOWSKA, LUDEW - LEKARSKA SPÓŁKA PARTNERSKA,
Poradnia Lekarza POZ </t>
  </si>
  <si>
    <t xml:space="preserve">26-110 Skarżysko-Kamienna
ul. Apteczna 8A </t>
  </si>
  <si>
    <t>Szpital Św. Leona sp. z o. o. Oddział Chorób Wewnętrznych (Opatów, ul. Szpitalna 4)</t>
  </si>
  <si>
    <t>Miejsko-Gminny Samodzielny Publiczny Zakład Opieki Zdrowotnej w Staszowie, Poradnia Lekarza POZ</t>
  </si>
  <si>
    <t xml:space="preserve"> 25-316 Kielce                              ul. Kościuszki 25</t>
  </si>
  <si>
    <t xml:space="preserve">28-100 Busko-Zdrój
ul. Sądowa 9 </t>
  </si>
  <si>
    <t xml:space="preserve">Samodzielny Publiczny Zespół Podstawowej Opieki Zdrowotnej   w Busku-Zdroju,
Poradnia Lekarza POZ </t>
  </si>
  <si>
    <t xml:space="preserve">28-400 Pińczów
ul. Klasztorna 6 </t>
  </si>
  <si>
    <t>28-340 Sędziszów
ul. Dworcowa 23</t>
  </si>
  <si>
    <t xml:space="preserve">Wojewódzki Szpital Zespolony w Kielcach,
Klinika Chirurgii Ogólnej, Onkologicznej i Endokrynologicznej </t>
  </si>
  <si>
    <t>25-736 Kielce
ul. Grunwaldzka 45</t>
  </si>
  <si>
    <t>Świętokrzyskie Centrum Psychiatrii w Morawicy,                                                                             II Klinika Psychiatrii (ul. Kusocińskiego 59, 25-450 Kielce)</t>
  </si>
  <si>
    <t xml:space="preserve">  Szpital Specjalistyczny Artmedik Spółka z ograniczoną odpowiedzialnością, Oddział Urazowo-Ortopedyczny</t>
  </si>
  <si>
    <t xml:space="preserve">26-004 Bieliny
ul. Partyzantów 12 </t>
  </si>
  <si>
    <t xml:space="preserve">BIEŃKA ZARZYCKA-CHĘĆ Spółka Jawna,
Poradnia Lekarza POZ </t>
  </si>
  <si>
    <t xml:space="preserve">"PARTNER" Sp. z o.o.,
Niepubliczny Zakład Opieki Zdrowotnej "Partner" w Kielcach, Poradnia Lekarza POZ (25-655 Kielce, ul. 1 Maja 196) </t>
  </si>
  <si>
    <t xml:space="preserve">25-622 Kielce
ul. Lecha 14 A </t>
  </si>
  <si>
    <t>Szpital Specjalistyczny Artmedik Spółka z ograniczoną odpowiedzialnością, Oddział Położniczo-Ginekologiczny</t>
  </si>
  <si>
    <t xml:space="preserve">Szpital Powiatowy w Chmielniku,
Oddział Alergologiczny, Poradnia Alergologiczna </t>
  </si>
  <si>
    <t>Niepubliczny Zakład Opieki Zdrowotnej - Cyran-Kopa Barbara,
Poradnia Lekarza POZ</t>
  </si>
  <si>
    <t xml:space="preserve"> 27-515 Tarłów
ul. Sandomierska 72 </t>
  </si>
  <si>
    <t>Szpital Specjalistyczny Ducha Świętego w Sandomierzu,                                                   Oddział Reumatologiczny</t>
  </si>
  <si>
    <t>Intensywna Terapia</t>
  </si>
  <si>
    <t>Wojewódzki Szpital Zespolony w Kielcach,
Klinika Anestezjologii i Intensywnej Terapii</t>
  </si>
  <si>
    <t xml:space="preserve">Zespół Opieki Zdrowotnej w Końskich,
Szpital Specjalistyczny Św.Łukasza Oddział Chorób Wewnętrznych z Pododdziałem Diabetologicznym </t>
  </si>
  <si>
    <t>Świętokrzyskie Centrum Matki i Noworodka, Szpital Specjalistyczn w Kielcach, Oddział Neonatologiczny i Oddział Patologii i Intensywnej Terapii Noworodka</t>
  </si>
  <si>
    <t>Specjalistyczny Niepubliczny Zakład Opieki Zdrowotnej                      "Moto-Med" Sp. z o.o.,                                                                                                                                  Poradnia Stomatologiczna ul. Zagnańska 84B, 25-528 Kielce                                                                                                      Poradnia Stomatologiczna ul. Słoneczna 1, 25-731 Kielce</t>
  </si>
  <si>
    <t>Wojewódzki Szpital Specjalistyczny im. Św. Rafała                             w Czerwonej Górze, Oddział IV Pulmonologiczno-Alergologiczny</t>
  </si>
  <si>
    <t>Wojewódzki Szpital Specjalistyczny im. Św. Rafała                                   w Czerwonej Górze,                                                                             Oddział Anestezjologii i Intensywnej Terapii</t>
  </si>
  <si>
    <t>Samodzielny Publiczny Zespół Zakładów Opieki Zdrowotnej                            w Staszowie, Oddział Anestezjologii i Intensywnej Terapii</t>
  </si>
  <si>
    <t>Wojewódzki Szpital Specjalistyczny im. Św. Rafała                               w Czerwonej Górze, Oddział VIII Chirurgii Klatki Piersiowej</t>
  </si>
  <si>
    <t xml:space="preserve">Wojewódzki Szpital Specjalistyczny im. Św. Rafała                                                                     w Czerwonej Górze,                                                                         Oddział VI Chirurgii Ogólnej i Onkologicznej </t>
  </si>
  <si>
    <t>Zespół Opieki Zdrowotnej we Włoszczowie                                           Szpital im. Jana Pawła II, Oddział Chirurgiczny Ogólny</t>
  </si>
  <si>
    <t>CITODENT Centrum Stomatologiczne Sp.j. Furtak-Pobrotyn                   i S-ka, Poradnia Chirurgii Stomatologicznej
(25-435 Kielce, ul. Gabrieli Zapolskiej 4)</t>
  </si>
  <si>
    <t>Specjalistyczny Niepubliczny Zakład Opieki Zdrowotnej                       "Moto-Med" Sp. z o.o., Poradnia Stomatologiczna
(25-528 Kielce, ul. Zagnańska 84B)</t>
  </si>
  <si>
    <t>Samodzielny Publiczny ZOZ MSWiA w Kielcach,                            Poradnia Chirurgii Stomatologicznej</t>
  </si>
  <si>
    <t>Samodzielny Publiczny ZOZ MSWiA w Kielcach,                         Oddział Chirurgiczny, Pododdział Chirurgii Twarzowo-Szczękowej (25-024 Kielce, ul. Ogrodowa 11)</t>
  </si>
  <si>
    <t>Wojewódzki Szpital Specjalistyczny im. Św. Rafała                              w Czerwonej Górze,
(26-060 Chęciny, ul. Czerwona Góra 10)</t>
  </si>
  <si>
    <t xml:space="preserve">Wojewódzki Szpital Specjalistyczny im. Św. Rafała                                                                            w Czerwonej Górze, Oddział V Chorób Wewnętrznych </t>
  </si>
  <si>
    <t>Wojewódzki Szpital Specjalistyczny im. Św. Rafała                                w Czerwonej Górze, Oddział IV Pulmonologiczno-Alergologiczny</t>
  </si>
  <si>
    <t>Wojewódzki Szpital Zespolony w Kielcach,                                          Klinika Nefrologii</t>
  </si>
  <si>
    <t>Zespół Opieki Zdrowotnej we Włoszczowie Szpital                                im. Jana Pawła II, Oddział Chorób Wewnętrznych II</t>
  </si>
  <si>
    <t>Wojewódzki Szpital Zespolony w Kielcach,                           Świętokrzyskie Centrum Pediatrii  im. Wł. Buszkowskiego,                                                II Klinika Pediatrii, III Oddział Chorób Dziecięcych                                                                                                                                 (25-734 Kielce, ul. Prezydenta Stefana Artwińskiego 3 A)</t>
  </si>
  <si>
    <t xml:space="preserve">Wojewódzki Szpital Zespolony w Kielcach,                                                                                                             Świętokrzyskie Centrum Pediatrii  im. Wł. Buszkowskiego,                                                                                                              I Klinika Pediatrii, II Oddział Chorób Dziecięcych </t>
  </si>
  <si>
    <t>Samorządowy Zakład Podstawowej Opieki Zdrowotnej                  w Chęcinach, Przychodnia Rejonowa, Poradnia Lekarza POZ</t>
  </si>
  <si>
    <t>Niepubliczny Zakład Opieki Zdrowotnej "Morawica"                         Teresa Pędzior-Ząbczyńska, Poradnia Lekarza POZ</t>
  </si>
  <si>
    <t xml:space="preserve">Samorządowy Zaklad Opieki Zdrowotnej w Pińczowie,
Poradnia Lekarza POZ (28-400 Gacki Osiedle, 2A) </t>
  </si>
  <si>
    <t>Samodzielny Publiczny Zakład Opieki Zdrowotnej                     Przychodnia Zdrowia w Połańcu,                                                                        Poradnia Lekarza Podstawowej Opieki Zdrowotnej</t>
  </si>
  <si>
    <t>Niepubliczny Zakład Opieki Zdrowotnej Nasza Przychodnia  Elżbieta Beska-Mróz, Poradnia (Gabinet) Lekarza POZ</t>
  </si>
  <si>
    <t>Wojewódzki Szpital Zespolony w Kielcach,                                        Klinika Otorynolaryngologii</t>
  </si>
  <si>
    <t>Wojewódzki Szpital Zespolony w Kielcach, Klinika Położnictwa                i Ginekologii oraz Poradnia Ginekologiczno-Położnicza</t>
  </si>
  <si>
    <t>Wojewódzki Szpital Zespolony w Kielcach,                         Świętokrzyskie Centrum Pediatrii im. Wł. Buszkowskiego,                   Dział Diagnostyki Obrazowej</t>
  </si>
  <si>
    <t>Zespół Opieki Zdrowotnej w Końskich - Szpital Specjalistyczny Św. Łukasza, Świętokrzyskie Centrum Reumatologii</t>
  </si>
  <si>
    <t>Regionalne Centrum Krwiodawstwa i Krwiolecznictwa</t>
  </si>
  <si>
    <t>Wojewódzki Szpital Specjalistyczny im. Św. Rafała                                                                              w Czerwonej Górze, Oddział VII Urologiczny</t>
  </si>
  <si>
    <t>Samodzielny Publiczny Zespół Zakładów Opieki Zdrowotnej                 w Staszowie, Oddział Urologiczny</t>
  </si>
  <si>
    <t>Przychodnia Rodzinna w Staszowie Spółka z ograniczoną odpwiedzialnością                                                                            Poradnia Lekarza POZ</t>
  </si>
  <si>
    <t>26-070 Łopuszno
ul. Strażacka 10</t>
  </si>
  <si>
    <t>Zespół Opieki Zdrowotnej w Ostrowcu Świętokrzyskim,
Szpitalny Oddział Ratunkowy</t>
  </si>
  <si>
    <t xml:space="preserve">SP ZOZ Gminny Ośrodek Zdrowia w Łopusznie,                             Poradnia Lekarza Rodzinnego        </t>
  </si>
  <si>
    <t>PRZYCHODNIA DLA RODZINY "GALUS" S.C.                                       Ewe i Robert Brumirscy,                                                                                 Przychodnia Lekarza Rodzinnego  (25-415 Kielce, ul. Górna 19a)</t>
  </si>
  <si>
    <t>RODZINA P. Strączyński Spółka jawna,
Przychodnia Rodzinna Medica, Przychodnia Lekarza Rodzinnego, Poradnia Lekarza POZ</t>
  </si>
  <si>
    <t>Platinum Clinic Grzegorz Hajduk, Monika Korytnicka-Hajduk s.c., Poradnia Chirurgii Stomatologicznej</t>
  </si>
  <si>
    <t>27-600 Sandomierz                                                                                           ul. K. I. Gałczyńskiego 1</t>
  </si>
  <si>
    <t>PZU ZDROWIE SPÓŁKA AKCYJNA,
PZU Zdrowie S.A. Oddział Centrum Medyczne Artimed w Kielcach, Poradnia (Gabinet)Lekarza Podstawowej Opieki Zdrowotnej25-017 Kielce, ul. Ignacego Paderewskiego 4B
(25-017 Kielce, ul. Ignacego Paderewskiego 4B)</t>
  </si>
  <si>
    <t>02-673 Warszawa,
ul. Konstruktorska 4B</t>
  </si>
  <si>
    <t>Świętokrzyskie Centrum Onkologii,                                                                                                                                    Samodzielny Publiczny Zakład Opieki Zdrowotnej w Kielcach,
Dział Radioterapii</t>
  </si>
  <si>
    <t xml:space="preserve">  Świętokrzyskie Centrum Onkologii,
Zakład Radioterapii i Dział Radioterapii</t>
  </si>
  <si>
    <t>Grażyna Woźniak Przychodnia Rodzinna ,,Raszówka",
Poradnia Lekarza POZ</t>
  </si>
  <si>
    <t>26-080 Mniów
ul. Kielecka 77</t>
  </si>
  <si>
    <t>Jolanta Dębska Przychodnia Lekarska "EURO-MED",
Poradnia Lekarza Rodzinnego</t>
  </si>
  <si>
    <t>29-145 Secemin
ul. Koniecpolska 7A</t>
  </si>
  <si>
    <t xml:space="preserve">Przychodnia Rodzinna Katarzyna Czerwik, Halina Dunal                      spółka cywilna,
Poradnia Lekarza Podstawowej Opieki Zdrowotnej </t>
  </si>
  <si>
    <t xml:space="preserve">Szpital Specjalistyczny Artmedik Spółka z ograniczoną odpowiedzialnością, Oddział Chirurgii Ogólnej </t>
  </si>
  <si>
    <t>Świętokrzyskie Centrum Onkologii,  SPZOZ,                                                                               Dział Endokrynologii</t>
  </si>
  <si>
    <t>Świętokrzyskie Centrum Onkologii,                                                                                                                                    Samodzielny Publiczny Zakład Opieki Zdrowotnej w Kielcach,
Dział Urologii</t>
  </si>
  <si>
    <t>Świętokrzyskie Centrum Onkologii,                                                                                                                                    Samodzielny Publiczny Zakład Opieki Zdrowotnej w Kielcach,
Dział Chemioterapii</t>
  </si>
  <si>
    <t>Świętokrzyskie Centrum Onkologii,                                                                                                                                    Samodzielny Publiczny Zakład Opieki Zdrowotnej w Kielcach,                                                                                                                                                                           Dział Otolaryngologii, Chirurgii Głowy i Szyi</t>
  </si>
  <si>
    <t>Świętokrzyskie Centrum Onkologii,                                                                                                                                    Samodzielny Publiczny Zakład Opieki Zdrowotnej w Kielcach,                                                 Dział Medycyny Paliatywnej</t>
  </si>
  <si>
    <t>Gminny Zakład Opieki Zdrowotnej w Krasocinie,
Poradnia Lekarza POZ
(29-105 Bukowa, ul. Kielecka 1)</t>
  </si>
  <si>
    <t>29-105 Krasocin
ul. 1 Maja 8</t>
  </si>
  <si>
    <t>Lista jednostek organizacyjnych prowadzących szkolenie specjalizacyjne w systemie modułowym                                  wg stanu na dzień 09.02.2022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</si>
</sst>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7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10"/>
      <name val="Arial CE"/>
      <family val="0"/>
    </font>
    <font>
      <sz val="9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6"/>
      <name val="Times New Roman"/>
      <family val="1"/>
    </font>
    <font>
      <b/>
      <i/>
      <sz val="11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mbria"/>
      <family val="2"/>
    </font>
    <font>
      <sz val="11"/>
      <color indexed="20"/>
      <name val="Czcionka tekstu podstawowego"/>
      <family val="2"/>
    </font>
    <font>
      <b/>
      <i/>
      <sz val="11"/>
      <color indexed="10"/>
      <name val="Times New Roman"/>
      <family val="1"/>
    </font>
    <font>
      <sz val="11"/>
      <color indexed="23"/>
      <name val="Times New Roman"/>
      <family val="1"/>
    </font>
    <font>
      <sz val="9"/>
      <color indexed="23"/>
      <name val="Times New Roman"/>
      <family val="1"/>
    </font>
    <font>
      <b/>
      <sz val="11"/>
      <color indexed="23"/>
      <name val="Times New Roman"/>
      <family val="1"/>
    </font>
    <font>
      <sz val="8"/>
      <color indexed="10"/>
      <name val="Times New Roman"/>
      <family val="1"/>
    </font>
    <font>
      <b/>
      <sz val="11"/>
      <color indexed="10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color indexed="17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1"/>
      <color rgb="FFFF0000"/>
      <name val="Times New Roman"/>
      <family val="1"/>
    </font>
    <font>
      <sz val="11"/>
      <color theme="1" tint="0.49998000264167786"/>
      <name val="Times New Roman"/>
      <family val="1"/>
    </font>
    <font>
      <sz val="9"/>
      <color theme="1" tint="0.49998000264167786"/>
      <name val="Times New Roman"/>
      <family val="1"/>
    </font>
    <font>
      <b/>
      <sz val="11"/>
      <color theme="1" tint="0.49998000264167786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rgb="FFFF0000"/>
      <name val="Times New Roman"/>
      <family val="1"/>
    </font>
    <font>
      <b/>
      <sz val="11"/>
      <color rgb="FFFF0000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4"/>
      <color rgb="FF00B05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mediumGray"/>
    </fill>
    <fill>
      <patternFill patternType="mediumGray">
        <bgColor theme="0" tint="-0.04997999966144562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65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hair"/>
      <bottom style="hair"/>
    </border>
    <border>
      <left style="thin"/>
      <right style="medium"/>
      <top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medium"/>
    </border>
    <border>
      <left style="medium"/>
      <right style="thin"/>
      <top style="hair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/>
      <bottom style="medium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thin"/>
      <top style="thin"/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hair"/>
      <top style="hair"/>
      <bottom style="medium"/>
    </border>
    <border>
      <left style="medium"/>
      <right style="thin"/>
      <top style="thin"/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1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8" fillId="27" borderId="1" applyNumberFormat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54" applyNumberFormat="1" applyFont="1" applyFill="1" applyBorder="1" applyAlignment="1">
      <alignment horizontal="center" vertical="center" wrapText="1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54" applyFont="1" applyFill="1" applyBorder="1" applyAlignment="1">
      <alignment horizontal="center" vertical="center" wrapText="1"/>
      <protection/>
    </xf>
    <xf numFmtId="0" fontId="4" fillId="33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1" xfId="52" applyFont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 quotePrefix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65" fillId="0" borderId="23" xfId="0" applyFont="1" applyFill="1" applyBorder="1" applyAlignment="1">
      <alignment horizontal="center" vertical="center" wrapText="1"/>
    </xf>
    <xf numFmtId="0" fontId="66" fillId="0" borderId="23" xfId="0" applyFont="1" applyFill="1" applyBorder="1" applyAlignment="1">
      <alignment horizontal="center" vertical="center" wrapText="1"/>
    </xf>
    <xf numFmtId="0" fontId="67" fillId="0" borderId="23" xfId="0" applyFont="1" applyFill="1" applyBorder="1" applyAlignment="1">
      <alignment horizontal="center" vertical="center" wrapText="1"/>
    </xf>
    <xf numFmtId="0" fontId="4" fillId="0" borderId="23" xfId="54" applyFont="1" applyFill="1" applyBorder="1" applyAlignment="1">
      <alignment horizontal="center" vertical="center" wrapText="1"/>
      <protection/>
    </xf>
    <xf numFmtId="0" fontId="5" fillId="0" borderId="23" xfId="54" applyNumberFormat="1" applyFont="1" applyFill="1" applyBorder="1" applyAlignment="1">
      <alignment horizontal="center" vertical="center" wrapText="1"/>
      <protection/>
    </xf>
    <xf numFmtId="0" fontId="4" fillId="0" borderId="23" xfId="54" applyNumberFormat="1" applyFont="1" applyFill="1" applyBorder="1" applyAlignment="1">
      <alignment horizontal="center" vertical="center" wrapText="1"/>
      <protection/>
    </xf>
    <xf numFmtId="0" fontId="5" fillId="0" borderId="23" xfId="54" applyFont="1" applyFill="1" applyBorder="1" applyAlignment="1">
      <alignment horizontal="center" vertical="center" wrapText="1"/>
      <protection/>
    </xf>
    <xf numFmtId="0" fontId="8" fillId="0" borderId="23" xfId="54" applyFont="1" applyFill="1" applyBorder="1" applyAlignment="1">
      <alignment horizontal="center" vertical="center" wrapText="1"/>
      <protection/>
    </xf>
    <xf numFmtId="0" fontId="4" fillId="0" borderId="23" xfId="53" applyFont="1" applyFill="1" applyBorder="1" applyAlignment="1">
      <alignment horizontal="center" vertical="center" wrapText="1"/>
      <protection/>
    </xf>
    <xf numFmtId="0" fontId="5" fillId="0" borderId="23" xfId="53" applyFont="1" applyFill="1" applyBorder="1" applyAlignment="1">
      <alignment horizontal="center" vertical="center" wrapText="1"/>
      <protection/>
    </xf>
    <xf numFmtId="0" fontId="8" fillId="0" borderId="23" xfId="53" applyFont="1" applyFill="1" applyBorder="1" applyAlignment="1">
      <alignment horizontal="center" vertical="center" wrapText="1"/>
      <protection/>
    </xf>
    <xf numFmtId="0" fontId="4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68" fillId="0" borderId="23" xfId="0" applyFont="1" applyFill="1" applyBorder="1" applyAlignment="1">
      <alignment horizontal="center" vertical="center" wrapText="1"/>
    </xf>
    <xf numFmtId="0" fontId="68" fillId="0" borderId="23" xfId="0" applyFont="1" applyBorder="1" applyAlignment="1">
      <alignment horizontal="center" vertical="center" wrapText="1"/>
    </xf>
    <xf numFmtId="0" fontId="15" fillId="0" borderId="23" xfId="54" applyNumberFormat="1" applyFont="1" applyFill="1" applyBorder="1" applyAlignment="1">
      <alignment horizontal="center" vertical="center" wrapText="1"/>
      <protection/>
    </xf>
    <xf numFmtId="0" fontId="4" fillId="0" borderId="23" xfId="52" applyFont="1" applyFill="1" applyBorder="1" applyAlignment="1">
      <alignment horizontal="center" vertical="center" wrapText="1"/>
      <protection/>
    </xf>
    <xf numFmtId="0" fontId="5" fillId="0" borderId="23" xfId="52" applyFont="1" applyFill="1" applyBorder="1" applyAlignment="1">
      <alignment horizontal="center" vertical="center" wrapText="1"/>
      <protection/>
    </xf>
    <xf numFmtId="0" fontId="9" fillId="0" borderId="23" xfId="53" applyFont="1" applyFill="1" applyBorder="1" applyAlignment="1">
      <alignment horizontal="center" vertical="center" wrapText="1"/>
      <protection/>
    </xf>
    <xf numFmtId="0" fontId="69" fillId="0" borderId="23" xfId="0" applyFont="1" applyBorder="1" applyAlignment="1">
      <alignment horizontal="center" vertical="center" wrapText="1"/>
    </xf>
    <xf numFmtId="0" fontId="9" fillId="0" borderId="23" xfId="54" applyNumberFormat="1" applyFont="1" applyFill="1" applyBorder="1" applyAlignment="1">
      <alignment horizontal="center" vertical="center" wrapText="1"/>
      <protection/>
    </xf>
    <xf numFmtId="0" fontId="4" fillId="0" borderId="2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65" fillId="0" borderId="26" xfId="0" applyFont="1" applyFill="1" applyBorder="1" applyAlignment="1">
      <alignment horizontal="center" vertical="center" wrapText="1"/>
    </xf>
    <xf numFmtId="0" fontId="4" fillId="0" borderId="26" xfId="54" applyFont="1" applyFill="1" applyBorder="1" applyAlignment="1">
      <alignment horizontal="center" vertical="center" wrapText="1"/>
      <protection/>
    </xf>
    <xf numFmtId="0" fontId="8" fillId="0" borderId="26" xfId="54" applyFont="1" applyFill="1" applyBorder="1" applyAlignment="1">
      <alignment horizontal="center" vertical="center" wrapText="1"/>
      <protection/>
    </xf>
    <xf numFmtId="0" fontId="65" fillId="0" borderId="27" xfId="0" applyFont="1" applyFill="1" applyBorder="1" applyAlignment="1">
      <alignment horizontal="center" vertical="center" wrapText="1"/>
    </xf>
    <xf numFmtId="0" fontId="65" fillId="0" borderId="28" xfId="0" applyFont="1" applyFill="1" applyBorder="1" applyAlignment="1">
      <alignment horizontal="center" vertical="center" wrapText="1"/>
    </xf>
    <xf numFmtId="0" fontId="66" fillId="0" borderId="28" xfId="0" applyFont="1" applyFill="1" applyBorder="1" applyAlignment="1">
      <alignment horizontal="center" vertical="center" wrapText="1"/>
    </xf>
    <xf numFmtId="0" fontId="67" fillId="0" borderId="28" xfId="0" applyFont="1" applyFill="1" applyBorder="1" applyAlignment="1">
      <alignment horizontal="center" vertical="center" wrapText="1"/>
    </xf>
    <xf numFmtId="0" fontId="4" fillId="0" borderId="27" xfId="54" applyFont="1" applyFill="1" applyBorder="1" applyAlignment="1">
      <alignment horizontal="center" vertical="center" wrapText="1"/>
      <protection/>
    </xf>
    <xf numFmtId="0" fontId="4" fillId="0" borderId="28" xfId="54" applyFont="1" applyFill="1" applyBorder="1" applyAlignment="1">
      <alignment horizontal="center" vertical="center" wrapText="1"/>
      <protection/>
    </xf>
    <xf numFmtId="0" fontId="4" fillId="0" borderId="28" xfId="54" applyNumberFormat="1" applyFont="1" applyFill="1" applyBorder="1" applyAlignment="1">
      <alignment horizontal="center" vertical="center" wrapText="1"/>
      <protection/>
    </xf>
    <xf numFmtId="0" fontId="5" fillId="0" borderId="28" xfId="54" applyFont="1" applyFill="1" applyBorder="1" applyAlignment="1">
      <alignment horizontal="center" vertical="center" wrapText="1"/>
      <protection/>
    </xf>
    <xf numFmtId="0" fontId="4" fillId="0" borderId="26" xfId="53" applyFont="1" applyFill="1" applyBorder="1" applyAlignment="1">
      <alignment horizontal="center" vertical="center" wrapText="1"/>
      <protection/>
    </xf>
    <xf numFmtId="0" fontId="4" fillId="0" borderId="27" xfId="53" applyFont="1" applyFill="1" applyBorder="1" applyAlignment="1">
      <alignment horizontal="center" vertical="center" wrapText="1"/>
      <protection/>
    </xf>
    <xf numFmtId="0" fontId="4" fillId="0" borderId="28" xfId="53" applyFont="1" applyFill="1" applyBorder="1" applyAlignment="1">
      <alignment horizontal="center" vertical="center" wrapText="1"/>
      <protection/>
    </xf>
    <xf numFmtId="0" fontId="5" fillId="0" borderId="28" xfId="53" applyFont="1" applyFill="1" applyBorder="1" applyAlignment="1">
      <alignment horizontal="center" vertical="center" wrapText="1"/>
      <protection/>
    </xf>
    <xf numFmtId="0" fontId="4" fillId="0" borderId="26" xfId="52" applyFont="1" applyBorder="1" applyAlignment="1">
      <alignment horizontal="center" vertical="center" wrapText="1"/>
      <protection/>
    </xf>
    <xf numFmtId="0" fontId="4" fillId="0" borderId="27" xfId="52" applyFont="1" applyBorder="1" applyAlignment="1">
      <alignment horizontal="center" vertical="center" wrapText="1"/>
      <protection/>
    </xf>
    <xf numFmtId="0" fontId="4" fillId="0" borderId="28" xfId="52" applyFont="1" applyBorder="1" applyAlignment="1">
      <alignment horizontal="center" vertical="center" wrapText="1"/>
      <protection/>
    </xf>
    <xf numFmtId="0" fontId="5" fillId="0" borderId="28" xfId="52" applyFont="1" applyBorder="1" applyAlignment="1">
      <alignment horizontal="center" vertical="center" wrapText="1"/>
      <protection/>
    </xf>
    <xf numFmtId="0" fontId="8" fillId="0" borderId="26" xfId="53" applyFont="1" applyFill="1" applyBorder="1" applyAlignment="1">
      <alignment horizontal="center" vertical="center" wrapText="1"/>
      <protection/>
    </xf>
    <xf numFmtId="0" fontId="8" fillId="0" borderId="27" xfId="53" applyFont="1" applyFill="1" applyBorder="1" applyAlignment="1">
      <alignment horizontal="center" vertical="center" wrapText="1"/>
      <protection/>
    </xf>
    <xf numFmtId="0" fontId="68" fillId="0" borderId="26" xfId="0" applyFont="1" applyFill="1" applyBorder="1" applyAlignment="1">
      <alignment horizontal="center" vertical="center" wrapText="1"/>
    </xf>
    <xf numFmtId="0" fontId="68" fillId="0" borderId="26" xfId="0" applyFont="1" applyBorder="1" applyAlignment="1">
      <alignment horizontal="center" vertical="center" wrapText="1"/>
    </xf>
    <xf numFmtId="0" fontId="68" fillId="0" borderId="26" xfId="0" applyFont="1" applyBorder="1" applyAlignment="1">
      <alignment horizontal="center" wrapText="1"/>
    </xf>
    <xf numFmtId="0" fontId="4" fillId="0" borderId="26" xfId="52" applyFont="1" applyFill="1" applyBorder="1" applyAlignment="1">
      <alignment horizontal="center" vertical="center" wrapText="1"/>
      <protection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70" fillId="0" borderId="33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54" applyFont="1" applyFill="1" applyBorder="1" applyAlignment="1">
      <alignment horizontal="center" vertical="center" wrapText="1"/>
      <protection/>
    </xf>
    <xf numFmtId="0" fontId="4" fillId="0" borderId="36" xfId="54" applyFont="1" applyFill="1" applyBorder="1" applyAlignment="1">
      <alignment horizontal="center" vertical="center" wrapText="1"/>
      <protection/>
    </xf>
    <xf numFmtId="0" fontId="5" fillId="0" borderId="36" xfId="54" applyNumberFormat="1" applyFont="1" applyFill="1" applyBorder="1" applyAlignment="1">
      <alignment horizontal="center" vertical="center" wrapText="1"/>
      <protection/>
    </xf>
    <xf numFmtId="0" fontId="7" fillId="0" borderId="37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4" xfId="52" applyFont="1" applyBorder="1" applyAlignment="1">
      <alignment horizontal="center" vertical="center" wrapText="1"/>
      <protection/>
    </xf>
    <xf numFmtId="0" fontId="6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4" fillId="0" borderId="35" xfId="53" applyFont="1" applyFill="1" applyBorder="1" applyAlignment="1">
      <alignment horizontal="center" vertical="center" wrapText="1"/>
      <protection/>
    </xf>
    <xf numFmtId="0" fontId="4" fillId="0" borderId="36" xfId="53" applyFont="1" applyFill="1" applyBorder="1" applyAlignment="1">
      <alignment horizontal="center" vertical="center" wrapText="1"/>
      <protection/>
    </xf>
    <xf numFmtId="0" fontId="5" fillId="0" borderId="36" xfId="53" applyFont="1" applyFill="1" applyBorder="1" applyAlignment="1">
      <alignment horizontal="center" vertical="center" wrapText="1"/>
      <protection/>
    </xf>
    <xf numFmtId="0" fontId="4" fillId="0" borderId="37" xfId="0" applyFont="1" applyFill="1" applyBorder="1" applyAlignment="1">
      <alignment horizontal="center" vertical="center"/>
    </xf>
    <xf numFmtId="0" fontId="4" fillId="0" borderId="39" xfId="53" applyFont="1" applyFill="1" applyBorder="1" applyAlignment="1">
      <alignment horizontal="center" vertical="center" wrapText="1"/>
      <protection/>
    </xf>
    <xf numFmtId="0" fontId="4" fillId="0" borderId="40" xfId="53" applyFont="1" applyFill="1" applyBorder="1" applyAlignment="1">
      <alignment horizontal="center" vertical="center" wrapText="1"/>
      <protection/>
    </xf>
    <xf numFmtId="0" fontId="5" fillId="0" borderId="40" xfId="53" applyFont="1" applyFill="1" applyBorder="1" applyAlignment="1">
      <alignment horizontal="center" vertical="center" wrapText="1"/>
      <protection/>
    </xf>
    <xf numFmtId="0" fontId="4" fillId="0" borderId="41" xfId="0" applyFont="1" applyFill="1" applyBorder="1" applyAlignment="1">
      <alignment horizontal="center" vertical="center"/>
    </xf>
    <xf numFmtId="0" fontId="71" fillId="0" borderId="37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8" fillId="0" borderId="35" xfId="54" applyFont="1" applyFill="1" applyBorder="1" applyAlignment="1">
      <alignment horizontal="center" vertical="center" wrapText="1"/>
      <protection/>
    </xf>
    <xf numFmtId="0" fontId="4" fillId="0" borderId="36" xfId="54" applyNumberFormat="1" applyFont="1" applyFill="1" applyBorder="1" applyAlignment="1">
      <alignment horizontal="center" vertical="center" wrapText="1"/>
      <protection/>
    </xf>
    <xf numFmtId="0" fontId="5" fillId="0" borderId="36" xfId="0" applyFont="1" applyFill="1" applyBorder="1" applyAlignment="1">
      <alignment horizontal="center" vertical="center"/>
    </xf>
    <xf numFmtId="0" fontId="72" fillId="0" borderId="44" xfId="0" applyFont="1" applyBorder="1" applyAlignment="1">
      <alignment horizontal="center" vertical="center" wrapText="1"/>
    </xf>
    <xf numFmtId="0" fontId="4" fillId="0" borderId="42" xfId="54" applyFont="1" applyFill="1" applyBorder="1" applyAlignment="1">
      <alignment horizontal="center" vertical="center" wrapText="1"/>
      <protection/>
    </xf>
    <xf numFmtId="0" fontId="4" fillId="0" borderId="43" xfId="54" applyFont="1" applyFill="1" applyBorder="1" applyAlignment="1">
      <alignment horizontal="center" vertical="center" wrapText="1"/>
      <protection/>
    </xf>
    <xf numFmtId="0" fontId="4" fillId="0" borderId="40" xfId="54" applyFont="1" applyFill="1" applyBorder="1" applyAlignment="1">
      <alignment horizontal="center" vertical="center" wrapText="1"/>
      <protection/>
    </xf>
    <xf numFmtId="0" fontId="4" fillId="0" borderId="40" xfId="54" applyNumberFormat="1" applyFont="1" applyFill="1" applyBorder="1" applyAlignment="1">
      <alignment horizontal="center" vertical="center" wrapText="1"/>
      <protection/>
    </xf>
    <xf numFmtId="0" fontId="5" fillId="0" borderId="40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 wrapText="1"/>
    </xf>
    <xf numFmtId="0" fontId="5" fillId="0" borderId="36" xfId="54" applyFont="1" applyFill="1" applyBorder="1" applyAlignment="1">
      <alignment horizontal="center" vertical="center" wrapText="1"/>
      <protection/>
    </xf>
    <xf numFmtId="0" fontId="68" fillId="0" borderId="42" xfId="0" applyFont="1" applyBorder="1" applyAlignment="1">
      <alignment horizontal="center" vertical="center" wrapText="1"/>
    </xf>
    <xf numFmtId="0" fontId="4" fillId="0" borderId="43" xfId="54" applyNumberFormat="1" applyFont="1" applyFill="1" applyBorder="1" applyAlignment="1">
      <alignment horizontal="center" vertical="center" wrapText="1"/>
      <protection/>
    </xf>
    <xf numFmtId="0" fontId="5" fillId="0" borderId="43" xfId="54" applyFont="1" applyFill="1" applyBorder="1" applyAlignment="1">
      <alignment horizontal="center" vertical="center" wrapText="1"/>
      <protection/>
    </xf>
    <xf numFmtId="0" fontId="4" fillId="0" borderId="44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4" fillId="0" borderId="39" xfId="54" applyFont="1" applyFill="1" applyBorder="1" applyAlignment="1">
      <alignment horizontal="center" vertical="center" wrapText="1"/>
      <protection/>
    </xf>
    <xf numFmtId="0" fontId="5" fillId="0" borderId="40" xfId="54" applyFont="1" applyFill="1" applyBorder="1" applyAlignment="1">
      <alignment horizontal="center" vertical="center" wrapText="1"/>
      <protection/>
    </xf>
    <xf numFmtId="0" fontId="13" fillId="0" borderId="41" xfId="0" applyFont="1" applyFill="1" applyBorder="1" applyAlignment="1">
      <alignment horizontal="center" vertical="center" wrapText="1"/>
    </xf>
    <xf numFmtId="0" fontId="5" fillId="0" borderId="40" xfId="54" applyNumberFormat="1" applyFont="1" applyFill="1" applyBorder="1" applyAlignment="1">
      <alignment horizontal="center" vertical="center" wrapText="1"/>
      <protection/>
    </xf>
    <xf numFmtId="0" fontId="4" fillId="0" borderId="41" xfId="54" applyFont="1" applyFill="1" applyBorder="1" applyAlignment="1">
      <alignment horizontal="center" vertical="center" wrapText="1"/>
      <protection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8" fillId="0" borderId="39" xfId="55" applyFont="1" applyFill="1" applyBorder="1" applyAlignment="1">
      <alignment horizontal="center" vertical="center" wrapText="1"/>
      <protection/>
    </xf>
    <xf numFmtId="0" fontId="4" fillId="0" borderId="40" xfId="55" applyFont="1" applyFill="1" applyBorder="1" applyAlignment="1">
      <alignment horizontal="center" vertical="center" wrapText="1"/>
      <protection/>
    </xf>
    <xf numFmtId="0" fontId="4" fillId="0" borderId="4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8" fillId="0" borderId="39" xfId="53" applyFont="1" applyFill="1" applyBorder="1" applyAlignment="1">
      <alignment horizontal="center" vertical="center" wrapText="1"/>
      <protection/>
    </xf>
    <xf numFmtId="0" fontId="8" fillId="0" borderId="40" xfId="53" applyFont="1" applyFill="1" applyBorder="1" applyAlignment="1">
      <alignment horizontal="center" vertical="center" wrapText="1"/>
      <protection/>
    </xf>
    <xf numFmtId="0" fontId="5" fillId="0" borderId="40" xfId="0" applyFont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8" fillId="0" borderId="42" xfId="53" applyFont="1" applyFill="1" applyBorder="1" applyAlignment="1">
      <alignment horizontal="center" vertical="center" wrapText="1"/>
      <protection/>
    </xf>
    <xf numFmtId="0" fontId="4" fillId="0" borderId="43" xfId="53" applyFont="1" applyFill="1" applyBorder="1" applyAlignment="1">
      <alignment horizontal="center" vertical="center" wrapText="1"/>
      <protection/>
    </xf>
    <xf numFmtId="0" fontId="6" fillId="0" borderId="44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8" fillId="0" borderId="33" xfId="53" applyFont="1" applyFill="1" applyBorder="1" applyAlignment="1">
      <alignment horizontal="center" vertical="center" wrapText="1"/>
      <protection/>
    </xf>
    <xf numFmtId="0" fontId="4" fillId="0" borderId="42" xfId="53" applyFont="1" applyFill="1" applyBorder="1" applyAlignment="1">
      <alignment horizontal="center" vertical="center" wrapText="1"/>
      <protection/>
    </xf>
    <xf numFmtId="0" fontId="5" fillId="0" borderId="43" xfId="53" applyFont="1" applyFill="1" applyBorder="1" applyAlignment="1">
      <alignment horizontal="center" vertical="center" wrapText="1"/>
      <protection/>
    </xf>
    <xf numFmtId="0" fontId="73" fillId="0" borderId="37" xfId="0" applyFont="1" applyBorder="1" applyAlignment="1">
      <alignment/>
    </xf>
    <xf numFmtId="0" fontId="13" fillId="0" borderId="33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73" fillId="0" borderId="33" xfId="0" applyFont="1" applyBorder="1" applyAlignment="1">
      <alignment/>
    </xf>
    <xf numFmtId="0" fontId="4" fillId="0" borderId="33" xfId="0" applyFont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 wrapText="1"/>
    </xf>
    <xf numFmtId="0" fontId="68" fillId="0" borderId="43" xfId="0" applyFont="1" applyBorder="1" applyAlignment="1">
      <alignment horizontal="center" vertical="center" wrapText="1"/>
    </xf>
    <xf numFmtId="0" fontId="69" fillId="0" borderId="43" xfId="0" applyFont="1" applyBorder="1" applyAlignment="1">
      <alignment horizontal="center" vertical="center" wrapText="1"/>
    </xf>
    <xf numFmtId="0" fontId="8" fillId="0" borderId="39" xfId="54" applyFont="1" applyFill="1" applyBorder="1" applyAlignment="1">
      <alignment horizontal="center" vertical="center" wrapText="1"/>
      <protection/>
    </xf>
    <xf numFmtId="0" fontId="8" fillId="0" borderId="40" xfId="54" applyFont="1" applyFill="1" applyBorder="1" applyAlignment="1">
      <alignment horizontal="center" vertical="center" wrapText="1"/>
      <protection/>
    </xf>
    <xf numFmtId="0" fontId="5" fillId="0" borderId="43" xfId="54" applyNumberFormat="1" applyFont="1" applyFill="1" applyBorder="1" applyAlignment="1">
      <alignment horizontal="center" vertical="center" wrapText="1"/>
      <protection/>
    </xf>
    <xf numFmtId="0" fontId="13" fillId="0" borderId="37" xfId="0" applyFont="1" applyFill="1" applyBorder="1" applyAlignment="1">
      <alignment horizontal="center" vertical="center" wrapText="1"/>
    </xf>
    <xf numFmtId="0" fontId="7" fillId="36" borderId="37" xfId="0" applyFont="1" applyFill="1" applyBorder="1" applyAlignment="1">
      <alignment horizontal="center" vertical="center" wrapText="1"/>
    </xf>
    <xf numFmtId="0" fontId="7" fillId="36" borderId="44" xfId="0" applyFont="1" applyFill="1" applyBorder="1" applyAlignment="1">
      <alignment horizontal="center" vertical="center" wrapText="1"/>
    </xf>
    <xf numFmtId="0" fontId="74" fillId="0" borderId="33" xfId="0" applyFont="1" applyFill="1" applyBorder="1" applyAlignment="1">
      <alignment horizontal="center" vertical="center" wrapText="1"/>
    </xf>
    <xf numFmtId="14" fontId="13" fillId="0" borderId="33" xfId="0" applyNumberFormat="1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10" fillId="0" borderId="37" xfId="54" applyFont="1" applyFill="1" applyBorder="1" applyAlignment="1">
      <alignment horizontal="center" vertical="center" wrapText="1"/>
      <protection/>
    </xf>
    <xf numFmtId="0" fontId="10" fillId="0" borderId="44" xfId="54" applyFont="1" applyFill="1" applyBorder="1" applyAlignment="1">
      <alignment horizontal="center" vertical="center" wrapText="1"/>
      <protection/>
    </xf>
    <xf numFmtId="0" fontId="6" fillId="0" borderId="41" xfId="0" applyFont="1" applyFill="1" applyBorder="1" applyAlignment="1">
      <alignment horizontal="center" vertical="center" wrapText="1"/>
    </xf>
    <xf numFmtId="0" fontId="75" fillId="0" borderId="33" xfId="0" applyFont="1" applyFill="1" applyBorder="1" applyAlignment="1">
      <alignment horizontal="center" vertical="center" wrapText="1"/>
    </xf>
    <xf numFmtId="0" fontId="4" fillId="0" borderId="41" xfId="53" applyFont="1" applyFill="1" applyBorder="1" applyAlignment="1">
      <alignment horizontal="center" vertical="center" wrapText="1"/>
      <protection/>
    </xf>
    <xf numFmtId="0" fontId="4" fillId="36" borderId="41" xfId="0" applyFont="1" applyFill="1" applyBorder="1" applyAlignment="1">
      <alignment horizontal="center" vertical="center"/>
    </xf>
    <xf numFmtId="0" fontId="4" fillId="0" borderId="45" xfId="53" applyFont="1" applyFill="1" applyBorder="1" applyAlignment="1">
      <alignment horizontal="center" vertical="center" wrapText="1"/>
      <protection/>
    </xf>
    <xf numFmtId="0" fontId="5" fillId="0" borderId="4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67" fillId="0" borderId="17" xfId="0" applyFont="1" applyFill="1" applyBorder="1" applyAlignment="1">
      <alignment horizontal="center" vertical="center"/>
    </xf>
    <xf numFmtId="0" fontId="67" fillId="0" borderId="1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73" fillId="0" borderId="49" xfId="0" applyFont="1" applyBorder="1" applyAlignment="1">
      <alignment horizontal="center" wrapText="1"/>
    </xf>
    <xf numFmtId="0" fontId="11" fillId="0" borderId="49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72" fillId="0" borderId="51" xfId="0" applyFont="1" applyBorder="1" applyAlignment="1">
      <alignment horizontal="center" vertical="center" wrapText="1"/>
    </xf>
    <xf numFmtId="0" fontId="76" fillId="0" borderId="33" xfId="0" applyFont="1" applyFill="1" applyBorder="1" applyAlignment="1">
      <alignment horizontal="center" vertical="center" wrapText="1"/>
    </xf>
    <xf numFmtId="0" fontId="73" fillId="0" borderId="51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wrapText="1"/>
    </xf>
    <xf numFmtId="0" fontId="64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77" fillId="0" borderId="29" xfId="0" applyFont="1" applyFill="1" applyBorder="1" applyAlignment="1">
      <alignment horizontal="center" vertical="center" wrapText="1"/>
    </xf>
    <xf numFmtId="0" fontId="5" fillId="0" borderId="10" xfId="54" applyFont="1" applyFill="1" applyBorder="1" applyAlignment="1">
      <alignment horizontal="center" vertical="center" wrapText="1"/>
      <protection/>
    </xf>
    <xf numFmtId="0" fontId="5" fillId="0" borderId="11" xfId="54" applyFont="1" applyFill="1" applyBorder="1" applyAlignment="1">
      <alignment horizontal="center" vertical="center" wrapText="1"/>
      <protection/>
    </xf>
    <xf numFmtId="0" fontId="77" fillId="0" borderId="29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77" fillId="0" borderId="29" xfId="54" applyFont="1" applyFill="1" applyBorder="1" applyAlignment="1">
      <alignment horizontal="center" vertical="center" wrapText="1"/>
      <protection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Arkusz1" xfId="53"/>
    <cellStyle name="Normalny_Arkusz1_1" xfId="54"/>
    <cellStyle name="Normalny_Hematologia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39"/>
  <sheetViews>
    <sheetView tabSelected="1" zoomScale="130" zoomScaleNormal="130" workbookViewId="0" topLeftCell="A124">
      <selection activeCell="F62" sqref="F62"/>
    </sheetView>
  </sheetViews>
  <sheetFormatPr defaultColWidth="8.796875" defaultRowHeight="14.25"/>
  <cols>
    <col min="1" max="1" width="0.6953125" style="1" customWidth="1"/>
    <col min="2" max="2" width="4.09765625" style="6" bestFit="1" customWidth="1"/>
    <col min="3" max="3" width="50" style="1" customWidth="1"/>
    <col min="4" max="4" width="25.09765625" style="1" customWidth="1"/>
    <col min="5" max="6" width="14" style="1" customWidth="1"/>
    <col min="7" max="7" width="14.09765625" style="13" customWidth="1"/>
    <col min="8" max="16384" width="9" style="1" customWidth="1"/>
  </cols>
  <sheetData>
    <row r="1" ht="22.5" customHeight="1"/>
    <row r="2" spans="2:7" ht="51" customHeight="1">
      <c r="B2" s="218" t="s">
        <v>519</v>
      </c>
      <c r="C2" s="218"/>
      <c r="D2" s="218"/>
      <c r="E2" s="218"/>
      <c r="F2" s="218"/>
      <c r="G2" s="218"/>
    </row>
    <row r="3" spans="2:7" ht="27.75" customHeight="1">
      <c r="B3" s="219" t="s">
        <v>306</v>
      </c>
      <c r="C3" s="220"/>
      <c r="D3" s="220"/>
      <c r="E3" s="220"/>
      <c r="F3" s="220"/>
      <c r="G3" s="220"/>
    </row>
    <row r="4" spans="2:7" ht="18" customHeight="1">
      <c r="B4" s="31"/>
      <c r="C4" s="214"/>
      <c r="D4" s="214"/>
      <c r="E4" s="214"/>
      <c r="F4" s="214"/>
      <c r="G4" s="214"/>
    </row>
    <row r="5" spans="2:7" ht="21" customHeight="1" thickBot="1">
      <c r="B5" s="221" t="s">
        <v>1</v>
      </c>
      <c r="C5" s="221"/>
      <c r="D5" s="221"/>
      <c r="E5" s="221"/>
      <c r="F5" s="221"/>
      <c r="G5" s="221"/>
    </row>
    <row r="6" spans="2:7" ht="42.75" customHeight="1">
      <c r="B6" s="91" t="s">
        <v>7</v>
      </c>
      <c r="C6" s="26" t="s">
        <v>13</v>
      </c>
      <c r="D6" s="92" t="s">
        <v>9</v>
      </c>
      <c r="E6" s="93" t="s">
        <v>15</v>
      </c>
      <c r="F6" s="93" t="s">
        <v>10</v>
      </c>
      <c r="G6" s="94" t="s">
        <v>103</v>
      </c>
    </row>
    <row r="7" spans="2:7" ht="30.75" customHeight="1">
      <c r="B7" s="204">
        <v>1</v>
      </c>
      <c r="C7" s="62" t="s">
        <v>465</v>
      </c>
      <c r="D7" s="60" t="s">
        <v>348</v>
      </c>
      <c r="E7" s="60">
        <v>3</v>
      </c>
      <c r="F7" s="61">
        <v>0</v>
      </c>
      <c r="G7" s="95"/>
    </row>
    <row r="8" spans="2:7" ht="30.75" customHeight="1">
      <c r="B8" s="205">
        <v>2</v>
      </c>
      <c r="C8" s="63" t="s">
        <v>456</v>
      </c>
      <c r="D8" s="35" t="s">
        <v>417</v>
      </c>
      <c r="E8" s="35">
        <v>4</v>
      </c>
      <c r="F8" s="36">
        <v>0</v>
      </c>
      <c r="G8" s="96"/>
    </row>
    <row r="9" spans="2:7" ht="30.75" customHeight="1">
      <c r="B9" s="21">
        <v>3</v>
      </c>
      <c r="C9" s="64" t="s">
        <v>319</v>
      </c>
      <c r="D9" s="37" t="s">
        <v>320</v>
      </c>
      <c r="E9" s="37">
        <v>1</v>
      </c>
      <c r="F9" s="38">
        <v>0</v>
      </c>
      <c r="G9" s="97"/>
    </row>
    <row r="10" spans="2:7" ht="37.5" customHeight="1">
      <c r="B10" s="206">
        <v>4</v>
      </c>
      <c r="C10" s="65" t="s">
        <v>182</v>
      </c>
      <c r="D10" s="39" t="s">
        <v>47</v>
      </c>
      <c r="E10" s="40" t="s">
        <v>432</v>
      </c>
      <c r="F10" s="41">
        <v>1</v>
      </c>
      <c r="G10" s="98"/>
    </row>
    <row r="11" spans="2:7" ht="55.5" customHeight="1" thickBot="1">
      <c r="B11" s="207">
        <v>5</v>
      </c>
      <c r="C11" s="68" t="s">
        <v>346</v>
      </c>
      <c r="D11" s="69" t="s">
        <v>347</v>
      </c>
      <c r="E11" s="70" t="s">
        <v>432</v>
      </c>
      <c r="F11" s="71">
        <v>1</v>
      </c>
      <c r="G11" s="99"/>
    </row>
    <row r="12" spans="2:7" ht="15.75" customHeight="1" thickBot="1">
      <c r="B12" s="222" t="s">
        <v>0</v>
      </c>
      <c r="C12" s="223"/>
      <c r="D12" s="223"/>
      <c r="E12" s="27">
        <f>E7+E8+E9</f>
        <v>8</v>
      </c>
      <c r="F12" s="3">
        <f>F7+F8+F9+F10+F11</f>
        <v>2</v>
      </c>
      <c r="G12" s="24"/>
    </row>
    <row r="13" spans="2:7" ht="21" customHeight="1" thickBot="1">
      <c r="B13" s="224" t="s">
        <v>16</v>
      </c>
      <c r="C13" s="224"/>
      <c r="D13" s="224"/>
      <c r="E13" s="224"/>
      <c r="F13" s="224"/>
      <c r="G13" s="224"/>
    </row>
    <row r="14" spans="2:7" ht="44.25" customHeight="1">
      <c r="B14" s="28">
        <v>1</v>
      </c>
      <c r="C14" s="100" t="s">
        <v>466</v>
      </c>
      <c r="D14" s="101" t="s">
        <v>128</v>
      </c>
      <c r="E14" s="101">
        <v>4</v>
      </c>
      <c r="F14" s="102">
        <v>0</v>
      </c>
      <c r="G14" s="103"/>
    </row>
    <row r="15" spans="2:7" ht="30" customHeight="1">
      <c r="B15" s="10">
        <v>2</v>
      </c>
      <c r="C15" s="66" t="s">
        <v>269</v>
      </c>
      <c r="D15" s="42" t="s">
        <v>124</v>
      </c>
      <c r="E15" s="44">
        <v>14</v>
      </c>
      <c r="F15" s="45">
        <v>6</v>
      </c>
      <c r="G15" s="104"/>
    </row>
    <row r="16" spans="2:7" ht="43.5" customHeight="1">
      <c r="B16" s="17">
        <v>3</v>
      </c>
      <c r="C16" s="66" t="s">
        <v>189</v>
      </c>
      <c r="D16" s="42" t="s">
        <v>369</v>
      </c>
      <c r="E16" s="44">
        <v>5</v>
      </c>
      <c r="F16" s="45">
        <v>2</v>
      </c>
      <c r="G16" s="105"/>
    </row>
    <row r="17" spans="2:7" ht="30" customHeight="1">
      <c r="B17" s="10">
        <v>4</v>
      </c>
      <c r="C17" s="66" t="s">
        <v>377</v>
      </c>
      <c r="D17" s="42" t="s">
        <v>378</v>
      </c>
      <c r="E17" s="44">
        <v>2</v>
      </c>
      <c r="F17" s="45">
        <v>0</v>
      </c>
      <c r="G17" s="104"/>
    </row>
    <row r="18" spans="2:7" ht="30" customHeight="1">
      <c r="B18" s="10">
        <v>5</v>
      </c>
      <c r="C18" s="66" t="s">
        <v>242</v>
      </c>
      <c r="D18" s="42" t="s">
        <v>48</v>
      </c>
      <c r="E18" s="44">
        <v>8</v>
      </c>
      <c r="F18" s="45">
        <v>0</v>
      </c>
      <c r="G18" s="105"/>
    </row>
    <row r="19" spans="2:7" ht="30" customHeight="1">
      <c r="B19" s="10">
        <v>6</v>
      </c>
      <c r="C19" s="67" t="s">
        <v>173</v>
      </c>
      <c r="D19" s="46" t="s">
        <v>162</v>
      </c>
      <c r="E19" s="44">
        <v>4</v>
      </c>
      <c r="F19" s="45">
        <v>4</v>
      </c>
      <c r="G19" s="106"/>
    </row>
    <row r="20" spans="2:7" ht="30" customHeight="1">
      <c r="B20" s="10">
        <v>7</v>
      </c>
      <c r="C20" s="67" t="s">
        <v>204</v>
      </c>
      <c r="D20" s="42" t="s">
        <v>49</v>
      </c>
      <c r="E20" s="44">
        <v>5</v>
      </c>
      <c r="F20" s="45">
        <v>5</v>
      </c>
      <c r="G20" s="105"/>
    </row>
    <row r="21" spans="2:7" ht="30" customHeight="1">
      <c r="B21" s="10">
        <v>8</v>
      </c>
      <c r="C21" s="66" t="s">
        <v>93</v>
      </c>
      <c r="D21" s="42" t="s">
        <v>125</v>
      </c>
      <c r="E21" s="44">
        <v>5</v>
      </c>
      <c r="F21" s="45">
        <v>2</v>
      </c>
      <c r="G21" s="105"/>
    </row>
    <row r="22" spans="2:7" ht="30" customHeight="1">
      <c r="B22" s="10">
        <v>9</v>
      </c>
      <c r="C22" s="66" t="s">
        <v>94</v>
      </c>
      <c r="D22" s="42" t="s">
        <v>126</v>
      </c>
      <c r="E22" s="44">
        <v>5</v>
      </c>
      <c r="F22" s="45">
        <v>3</v>
      </c>
      <c r="G22" s="104"/>
    </row>
    <row r="23" spans="2:7" ht="30" customHeight="1" thickBot="1">
      <c r="B23" s="17">
        <v>10</v>
      </c>
      <c r="C23" s="72" t="s">
        <v>467</v>
      </c>
      <c r="D23" s="73" t="s">
        <v>385</v>
      </c>
      <c r="E23" s="74">
        <v>4</v>
      </c>
      <c r="F23" s="75">
        <v>0</v>
      </c>
      <c r="G23" s="108"/>
    </row>
    <row r="24" spans="2:7" ht="15.75" customHeight="1" thickBot="1">
      <c r="B24" s="225" t="s">
        <v>0</v>
      </c>
      <c r="C24" s="226"/>
      <c r="D24" s="226"/>
      <c r="E24" s="4">
        <f>E14+E15+E16+E17+E18+E19+E20+E21+E22+E23</f>
        <v>56</v>
      </c>
      <c r="F24" s="4">
        <f>F14+F15+F16+F17+F18+F19+F20+F21+F22+F23</f>
        <v>22</v>
      </c>
      <c r="G24" s="11"/>
    </row>
    <row r="25" spans="2:7" ht="21" customHeight="1" thickBot="1">
      <c r="B25" s="227" t="s">
        <v>2</v>
      </c>
      <c r="C25" s="227"/>
      <c r="D25" s="227"/>
      <c r="E25" s="227"/>
      <c r="F25" s="227"/>
      <c r="G25" s="227"/>
    </row>
    <row r="26" spans="2:7" ht="30" customHeight="1">
      <c r="B26" s="18">
        <v>1</v>
      </c>
      <c r="C26" s="114" t="s">
        <v>423</v>
      </c>
      <c r="D26" s="115" t="s">
        <v>424</v>
      </c>
      <c r="E26" s="115">
        <v>2</v>
      </c>
      <c r="F26" s="116">
        <v>2</v>
      </c>
      <c r="G26" s="117"/>
    </row>
    <row r="27" spans="2:7" ht="44.25" customHeight="1" thickBot="1">
      <c r="B27" s="205">
        <v>2</v>
      </c>
      <c r="C27" s="77" t="s">
        <v>425</v>
      </c>
      <c r="D27" s="78" t="s">
        <v>115</v>
      </c>
      <c r="E27" s="78">
        <v>2</v>
      </c>
      <c r="F27" s="79">
        <v>2</v>
      </c>
      <c r="G27" s="110"/>
    </row>
    <row r="28" spans="2:7" ht="15.75" customHeight="1" thickBot="1">
      <c r="B28" s="228" t="s">
        <v>0</v>
      </c>
      <c r="C28" s="229"/>
      <c r="D28" s="229"/>
      <c r="E28" s="5">
        <f>SUM(E26:E27)</f>
        <v>4</v>
      </c>
      <c r="F28" s="5">
        <f>SUM(F26:F27)</f>
        <v>4</v>
      </c>
      <c r="G28" s="11"/>
    </row>
    <row r="29" spans="2:7" ht="21" customHeight="1" thickBot="1">
      <c r="B29" s="227" t="s">
        <v>289</v>
      </c>
      <c r="C29" s="227"/>
      <c r="D29" s="227"/>
      <c r="E29" s="227"/>
      <c r="F29" s="227"/>
      <c r="G29" s="227"/>
    </row>
    <row r="30" spans="2:7" ht="30" customHeight="1" thickBot="1">
      <c r="B30" s="7">
        <v>1</v>
      </c>
      <c r="C30" s="118" t="s">
        <v>290</v>
      </c>
      <c r="D30" s="119" t="s">
        <v>291</v>
      </c>
      <c r="E30" s="119">
        <v>3</v>
      </c>
      <c r="F30" s="120">
        <v>3</v>
      </c>
      <c r="G30" s="121"/>
    </row>
    <row r="31" spans="2:7" ht="21" customHeight="1" thickBot="1">
      <c r="B31" s="224" t="s">
        <v>196</v>
      </c>
      <c r="C31" s="224"/>
      <c r="D31" s="224"/>
      <c r="E31" s="224"/>
      <c r="F31" s="224"/>
      <c r="G31" s="224"/>
    </row>
    <row r="32" spans="2:7" ht="30" customHeight="1">
      <c r="B32" s="34">
        <v>1</v>
      </c>
      <c r="C32" s="114" t="s">
        <v>14</v>
      </c>
      <c r="D32" s="115" t="s">
        <v>116</v>
      </c>
      <c r="E32" s="115">
        <v>4</v>
      </c>
      <c r="F32" s="116">
        <v>2</v>
      </c>
      <c r="G32" s="122"/>
    </row>
    <row r="33" spans="2:7" ht="44.25" customHeight="1" thickBot="1">
      <c r="B33" s="20">
        <v>2</v>
      </c>
      <c r="C33" s="81" t="s">
        <v>297</v>
      </c>
      <c r="D33" s="82" t="s">
        <v>296</v>
      </c>
      <c r="E33" s="82">
        <v>4</v>
      </c>
      <c r="F33" s="83">
        <v>0</v>
      </c>
      <c r="G33" s="111"/>
    </row>
    <row r="34" spans="2:7" ht="15.75" customHeight="1" thickBot="1">
      <c r="B34" s="222" t="s">
        <v>0</v>
      </c>
      <c r="C34" s="223"/>
      <c r="D34" s="223"/>
      <c r="E34" s="22">
        <f>SUM(E32:E33)</f>
        <v>8</v>
      </c>
      <c r="F34" s="22">
        <f>SUM(F32:F33)</f>
        <v>2</v>
      </c>
      <c r="G34" s="11"/>
    </row>
    <row r="35" spans="2:7" ht="21" customHeight="1" thickBot="1">
      <c r="B35" s="224" t="s">
        <v>17</v>
      </c>
      <c r="C35" s="224"/>
      <c r="D35" s="224"/>
      <c r="E35" s="224"/>
      <c r="F35" s="224"/>
      <c r="G35" s="224"/>
    </row>
    <row r="36" spans="2:7" ht="45" customHeight="1" thickBot="1">
      <c r="B36" s="2">
        <v>1</v>
      </c>
      <c r="C36" s="118" t="s">
        <v>339</v>
      </c>
      <c r="D36" s="119" t="s">
        <v>338</v>
      </c>
      <c r="E36" s="119">
        <v>6</v>
      </c>
      <c r="F36" s="120">
        <v>4</v>
      </c>
      <c r="G36" s="123"/>
    </row>
    <row r="37" spans="2:7" ht="21" customHeight="1" thickBot="1">
      <c r="B37" s="224" t="s">
        <v>18</v>
      </c>
      <c r="C37" s="224"/>
      <c r="D37" s="224"/>
      <c r="E37" s="224"/>
      <c r="F37" s="224"/>
      <c r="G37" s="224"/>
    </row>
    <row r="38" spans="2:7" ht="30" customHeight="1">
      <c r="B38" s="14">
        <v>1</v>
      </c>
      <c r="C38" s="114" t="s">
        <v>468</v>
      </c>
      <c r="D38" s="115" t="s">
        <v>86</v>
      </c>
      <c r="E38" s="115">
        <v>2</v>
      </c>
      <c r="F38" s="116">
        <v>0</v>
      </c>
      <c r="G38" s="124"/>
    </row>
    <row r="39" spans="2:7" ht="43.5" customHeight="1" thickBot="1">
      <c r="B39" s="15">
        <v>2</v>
      </c>
      <c r="C39" s="85" t="s">
        <v>262</v>
      </c>
      <c r="D39" s="78" t="s">
        <v>368</v>
      </c>
      <c r="E39" s="78">
        <v>2</v>
      </c>
      <c r="F39" s="79">
        <v>2</v>
      </c>
      <c r="G39" s="113"/>
    </row>
    <row r="40" spans="2:7" ht="15.75" customHeight="1" thickBot="1">
      <c r="B40" s="230" t="s">
        <v>0</v>
      </c>
      <c r="C40" s="231"/>
      <c r="D40" s="231"/>
      <c r="E40" s="5">
        <v>4</v>
      </c>
      <c r="F40" s="5">
        <f>SUM(F38:F39)</f>
        <v>2</v>
      </c>
      <c r="G40" s="11"/>
    </row>
    <row r="41" spans="2:7" ht="21" customHeight="1" thickBot="1">
      <c r="B41" s="227" t="s">
        <v>197</v>
      </c>
      <c r="C41" s="227"/>
      <c r="D41" s="227"/>
      <c r="E41" s="227"/>
      <c r="F41" s="227"/>
      <c r="G41" s="227"/>
    </row>
    <row r="42" spans="2:7" ht="28.5" customHeight="1">
      <c r="B42" s="34">
        <v>1</v>
      </c>
      <c r="C42" s="125" t="s">
        <v>325</v>
      </c>
      <c r="D42" s="126" t="s">
        <v>324</v>
      </c>
      <c r="E42" s="127">
        <v>3</v>
      </c>
      <c r="F42" s="128">
        <v>2</v>
      </c>
      <c r="G42" s="129"/>
    </row>
    <row r="43" spans="2:7" ht="46.5" customHeight="1" thickBot="1">
      <c r="B43" s="20">
        <v>2</v>
      </c>
      <c r="C43" s="203" t="s">
        <v>261</v>
      </c>
      <c r="D43" s="78" t="s">
        <v>117</v>
      </c>
      <c r="E43" s="78">
        <v>6</v>
      </c>
      <c r="F43" s="79">
        <v>5</v>
      </c>
      <c r="G43" s="110"/>
    </row>
    <row r="44" spans="2:7" ht="15.75" customHeight="1" thickBot="1">
      <c r="B44" s="222" t="s">
        <v>0</v>
      </c>
      <c r="C44" s="232"/>
      <c r="D44" s="223"/>
      <c r="E44" s="5">
        <f>SUM(E42:E43)</f>
        <v>9</v>
      </c>
      <c r="F44" s="5">
        <f>SUM(F42:F43)</f>
        <v>7</v>
      </c>
      <c r="G44" s="9"/>
    </row>
    <row r="45" spans="2:7" ht="21" customHeight="1" thickBot="1">
      <c r="B45" s="224" t="s">
        <v>19</v>
      </c>
      <c r="C45" s="224"/>
      <c r="D45" s="224"/>
      <c r="E45" s="224"/>
      <c r="F45" s="224"/>
      <c r="G45" s="224"/>
    </row>
    <row r="46" spans="2:7" ht="30" customHeight="1">
      <c r="B46" s="14">
        <v>1</v>
      </c>
      <c r="C46" s="130" t="s">
        <v>267</v>
      </c>
      <c r="D46" s="131" t="s">
        <v>50</v>
      </c>
      <c r="E46" s="131">
        <v>3</v>
      </c>
      <c r="F46" s="132">
        <v>3</v>
      </c>
      <c r="G46" s="103"/>
    </row>
    <row r="47" spans="2:7" ht="45" customHeight="1">
      <c r="B47" s="10">
        <v>2</v>
      </c>
      <c r="C47" s="64" t="s">
        <v>469</v>
      </c>
      <c r="D47" s="37" t="s">
        <v>51</v>
      </c>
      <c r="E47" s="37">
        <v>3</v>
      </c>
      <c r="F47" s="38">
        <v>1</v>
      </c>
      <c r="G47" s="105"/>
    </row>
    <row r="48" spans="2:7" ht="30" customHeight="1">
      <c r="B48" s="10">
        <v>3</v>
      </c>
      <c r="C48" s="86" t="s">
        <v>511</v>
      </c>
      <c r="D48" s="52" t="s">
        <v>163</v>
      </c>
      <c r="E48" s="37">
        <v>1</v>
      </c>
      <c r="F48" s="38">
        <v>0</v>
      </c>
      <c r="G48" s="105"/>
    </row>
    <row r="49" spans="2:7" ht="30" customHeight="1">
      <c r="B49" s="17">
        <v>4</v>
      </c>
      <c r="C49" s="86" t="s">
        <v>165</v>
      </c>
      <c r="D49" s="52" t="s">
        <v>164</v>
      </c>
      <c r="E49" s="37">
        <v>7</v>
      </c>
      <c r="F49" s="38">
        <v>0</v>
      </c>
      <c r="G49" s="104"/>
    </row>
    <row r="50" spans="2:7" ht="45" customHeight="1">
      <c r="B50" s="10">
        <v>5</v>
      </c>
      <c r="C50" s="64" t="s">
        <v>243</v>
      </c>
      <c r="D50" s="37" t="s">
        <v>53</v>
      </c>
      <c r="E50" s="37">
        <v>4</v>
      </c>
      <c r="F50" s="38">
        <v>1</v>
      </c>
      <c r="G50" s="105"/>
    </row>
    <row r="51" spans="2:7" ht="28.5" customHeight="1">
      <c r="B51" s="10">
        <v>6</v>
      </c>
      <c r="C51" s="64" t="s">
        <v>244</v>
      </c>
      <c r="D51" s="37" t="s">
        <v>65</v>
      </c>
      <c r="E51" s="37">
        <v>4</v>
      </c>
      <c r="F51" s="38">
        <v>1</v>
      </c>
      <c r="G51" s="105"/>
    </row>
    <row r="52" spans="2:7" ht="30.75" customHeight="1">
      <c r="B52" s="10">
        <v>7</v>
      </c>
      <c r="C52" s="64" t="s">
        <v>245</v>
      </c>
      <c r="D52" s="37" t="s">
        <v>54</v>
      </c>
      <c r="E52" s="37">
        <v>4</v>
      </c>
      <c r="F52" s="38">
        <v>4</v>
      </c>
      <c r="G52" s="104"/>
    </row>
    <row r="53" spans="2:7" ht="30.75" customHeight="1">
      <c r="B53" s="10">
        <v>8</v>
      </c>
      <c r="C53" s="87" t="s">
        <v>206</v>
      </c>
      <c r="D53" s="37" t="s">
        <v>55</v>
      </c>
      <c r="E53" s="37">
        <v>3</v>
      </c>
      <c r="F53" s="38">
        <v>1</v>
      </c>
      <c r="G53" s="105"/>
    </row>
    <row r="54" spans="2:7" ht="30.75" customHeight="1">
      <c r="B54" s="10">
        <v>9</v>
      </c>
      <c r="C54" s="64" t="s">
        <v>205</v>
      </c>
      <c r="D54" s="37" t="s">
        <v>56</v>
      </c>
      <c r="E54" s="37">
        <v>3</v>
      </c>
      <c r="F54" s="38">
        <v>3</v>
      </c>
      <c r="G54" s="105"/>
    </row>
    <row r="55" spans="2:7" ht="30.75" customHeight="1">
      <c r="B55" s="17">
        <v>10</v>
      </c>
      <c r="C55" s="64" t="s">
        <v>207</v>
      </c>
      <c r="D55" s="37" t="s">
        <v>104</v>
      </c>
      <c r="E55" s="37">
        <v>3</v>
      </c>
      <c r="F55" s="38">
        <v>1</v>
      </c>
      <c r="G55" s="105"/>
    </row>
    <row r="56" spans="2:7" ht="30.75" customHeight="1">
      <c r="B56" s="16">
        <v>11</v>
      </c>
      <c r="C56" s="64" t="s">
        <v>203</v>
      </c>
      <c r="D56" s="37" t="s">
        <v>57</v>
      </c>
      <c r="E56" s="37">
        <v>2</v>
      </c>
      <c r="F56" s="38">
        <v>1</v>
      </c>
      <c r="G56" s="105"/>
    </row>
    <row r="57" spans="2:7" ht="30.75" customHeight="1" thickBot="1">
      <c r="B57" s="15">
        <v>12</v>
      </c>
      <c r="C57" s="133" t="s">
        <v>470</v>
      </c>
      <c r="D57" s="134" t="s">
        <v>58</v>
      </c>
      <c r="E57" s="134">
        <v>1</v>
      </c>
      <c r="F57" s="135">
        <v>0</v>
      </c>
      <c r="G57" s="136"/>
    </row>
    <row r="58" spans="2:7" ht="15.75" customHeight="1" thickBot="1">
      <c r="B58" s="233" t="s">
        <v>0</v>
      </c>
      <c r="C58" s="234"/>
      <c r="D58" s="234"/>
      <c r="E58" s="29">
        <f>E46+E47+E48+E49+E50+E51+E52+E53+E54+E55+E56+E57</f>
        <v>38</v>
      </c>
      <c r="F58" s="29">
        <f>F46+F47+F48+F49+F50+F51+F52+F53+F54+F55+F56+F57</f>
        <v>16</v>
      </c>
      <c r="G58" s="12"/>
    </row>
    <row r="59" spans="2:7" ht="21" customHeight="1" thickBot="1">
      <c r="B59" s="227" t="s">
        <v>198</v>
      </c>
      <c r="C59" s="227"/>
      <c r="D59" s="227"/>
      <c r="E59" s="227"/>
      <c r="F59" s="227"/>
      <c r="G59" s="227"/>
    </row>
    <row r="60" spans="2:7" ht="44.25" customHeight="1">
      <c r="B60" s="34">
        <v>1</v>
      </c>
      <c r="C60" s="137" t="s">
        <v>263</v>
      </c>
      <c r="D60" s="101" t="s">
        <v>367</v>
      </c>
      <c r="E60" s="138">
        <v>4</v>
      </c>
      <c r="F60" s="139">
        <v>2</v>
      </c>
      <c r="G60" s="117"/>
    </row>
    <row r="61" spans="2:7" ht="30" customHeight="1" thickBot="1">
      <c r="B61" s="15">
        <v>2</v>
      </c>
      <c r="C61" s="133" t="s">
        <v>447</v>
      </c>
      <c r="D61" s="134" t="s">
        <v>448</v>
      </c>
      <c r="E61" s="134">
        <v>2</v>
      </c>
      <c r="F61" s="135">
        <v>1</v>
      </c>
      <c r="G61" s="140"/>
    </row>
    <row r="62" spans="2:7" ht="15.75" customHeight="1" thickBot="1">
      <c r="B62" s="230" t="s">
        <v>0</v>
      </c>
      <c r="C62" s="231"/>
      <c r="D62" s="231"/>
      <c r="E62" s="3">
        <f>E60+E61</f>
        <v>6</v>
      </c>
      <c r="F62" s="3">
        <f>F60+F61</f>
        <v>3</v>
      </c>
      <c r="G62" s="11"/>
    </row>
    <row r="63" spans="2:7" ht="21" customHeight="1" thickBot="1">
      <c r="B63" s="224" t="s">
        <v>20</v>
      </c>
      <c r="C63" s="224"/>
      <c r="D63" s="224"/>
      <c r="E63" s="224"/>
      <c r="F63" s="224"/>
      <c r="G63" s="224"/>
    </row>
    <row r="64" spans="2:7" ht="44.25" customHeight="1">
      <c r="B64" s="14">
        <v>1</v>
      </c>
      <c r="C64" s="137" t="s">
        <v>187</v>
      </c>
      <c r="D64" s="101" t="s">
        <v>363</v>
      </c>
      <c r="E64" s="101">
        <v>1</v>
      </c>
      <c r="F64" s="102">
        <v>0</v>
      </c>
      <c r="G64" s="209"/>
    </row>
    <row r="65" spans="2:7" ht="44.25" customHeight="1">
      <c r="B65" s="10">
        <v>2</v>
      </c>
      <c r="C65" s="88" t="s">
        <v>471</v>
      </c>
      <c r="D65" s="42" t="s">
        <v>379</v>
      </c>
      <c r="E65" s="44">
        <v>1</v>
      </c>
      <c r="F65" s="45">
        <v>0</v>
      </c>
      <c r="G65" s="215"/>
    </row>
    <row r="66" spans="2:7" ht="30.75" customHeight="1">
      <c r="B66" s="10">
        <v>3</v>
      </c>
      <c r="C66" s="87" t="s">
        <v>418</v>
      </c>
      <c r="D66" s="53" t="s">
        <v>419</v>
      </c>
      <c r="E66" s="44">
        <v>2</v>
      </c>
      <c r="F66" s="45">
        <v>0</v>
      </c>
      <c r="G66" s="210"/>
    </row>
    <row r="67" spans="2:7" ht="44.25" customHeight="1">
      <c r="B67" s="10">
        <v>4</v>
      </c>
      <c r="C67" s="66" t="s">
        <v>472</v>
      </c>
      <c r="D67" s="42" t="s">
        <v>386</v>
      </c>
      <c r="E67" s="44">
        <v>2</v>
      </c>
      <c r="F67" s="45">
        <v>0</v>
      </c>
      <c r="G67" s="211"/>
    </row>
    <row r="68" spans="2:7" ht="34.5" customHeight="1">
      <c r="B68" s="10">
        <v>5</v>
      </c>
      <c r="C68" s="66" t="s">
        <v>473</v>
      </c>
      <c r="D68" s="42" t="s">
        <v>318</v>
      </c>
      <c r="E68" s="54" t="s">
        <v>433</v>
      </c>
      <c r="F68" s="45">
        <v>0</v>
      </c>
      <c r="G68" s="212"/>
    </row>
    <row r="69" spans="2:7" ht="44.25" customHeight="1">
      <c r="B69" s="10">
        <v>6</v>
      </c>
      <c r="C69" s="87" t="s">
        <v>474</v>
      </c>
      <c r="D69" s="42" t="s">
        <v>318</v>
      </c>
      <c r="E69" s="54" t="s">
        <v>433</v>
      </c>
      <c r="F69" s="45">
        <v>0</v>
      </c>
      <c r="G69" s="212"/>
    </row>
    <row r="70" spans="2:7" ht="30.75" customHeight="1" thickBot="1">
      <c r="B70" s="25">
        <v>7</v>
      </c>
      <c r="C70" s="141" t="s">
        <v>500</v>
      </c>
      <c r="D70" s="142" t="s">
        <v>501</v>
      </c>
      <c r="E70" s="142">
        <v>2</v>
      </c>
      <c r="F70" s="190">
        <v>0</v>
      </c>
      <c r="G70" s="213"/>
    </row>
    <row r="71" spans="2:7" ht="15.75" customHeight="1" thickBot="1">
      <c r="B71" s="230" t="s">
        <v>0</v>
      </c>
      <c r="C71" s="231"/>
      <c r="D71" s="231"/>
      <c r="E71" s="4">
        <f>E64+E65+E66+E67+E70+1+1</f>
        <v>10</v>
      </c>
      <c r="F71" s="4">
        <f>SUM(F64:F70)</f>
        <v>0</v>
      </c>
      <c r="G71" s="11"/>
    </row>
    <row r="72" spans="2:7" ht="21" customHeight="1" thickBot="1">
      <c r="B72" s="235" t="s">
        <v>382</v>
      </c>
      <c r="C72" s="235"/>
      <c r="D72" s="235"/>
      <c r="E72" s="235"/>
      <c r="F72" s="235"/>
      <c r="G72" s="235"/>
    </row>
    <row r="73" spans="2:7" ht="44.25" customHeight="1" thickBot="1">
      <c r="B73" s="7">
        <v>1</v>
      </c>
      <c r="C73" s="118" t="s">
        <v>383</v>
      </c>
      <c r="D73" s="143" t="s">
        <v>384</v>
      </c>
      <c r="E73" s="144">
        <v>1</v>
      </c>
      <c r="F73" s="145">
        <v>0</v>
      </c>
      <c r="G73" s="121"/>
    </row>
    <row r="74" spans="2:7" ht="21" customHeight="1" thickBot="1">
      <c r="B74" s="235" t="s">
        <v>199</v>
      </c>
      <c r="C74" s="235"/>
      <c r="D74" s="235"/>
      <c r="E74" s="235"/>
      <c r="F74" s="235"/>
      <c r="G74" s="235"/>
    </row>
    <row r="75" spans="2:7" ht="44.25" customHeight="1" thickBot="1">
      <c r="B75" s="7">
        <v>1</v>
      </c>
      <c r="C75" s="118" t="s">
        <v>475</v>
      </c>
      <c r="D75" s="143" t="s">
        <v>118</v>
      </c>
      <c r="E75" s="144">
        <v>9</v>
      </c>
      <c r="F75" s="145">
        <v>5</v>
      </c>
      <c r="G75" s="121"/>
    </row>
    <row r="76" spans="2:7" ht="21" customHeight="1" thickBot="1">
      <c r="B76" s="224" t="s">
        <v>21</v>
      </c>
      <c r="C76" s="224"/>
      <c r="D76" s="224"/>
      <c r="E76" s="224"/>
      <c r="F76" s="224"/>
      <c r="G76" s="224"/>
    </row>
    <row r="77" spans="2:7" ht="30" customHeight="1">
      <c r="B77" s="28">
        <v>1</v>
      </c>
      <c r="C77" s="130" t="s">
        <v>105</v>
      </c>
      <c r="D77" s="131" t="s">
        <v>59</v>
      </c>
      <c r="E77" s="131">
        <v>12</v>
      </c>
      <c r="F77" s="132">
        <v>10</v>
      </c>
      <c r="G77" s="103"/>
    </row>
    <row r="78" spans="2:7" ht="30" customHeight="1">
      <c r="B78" s="16">
        <v>2</v>
      </c>
      <c r="C78" s="64" t="s">
        <v>476</v>
      </c>
      <c r="D78" s="37" t="s">
        <v>51</v>
      </c>
      <c r="E78" s="37">
        <v>10</v>
      </c>
      <c r="F78" s="38">
        <v>3</v>
      </c>
      <c r="G78" s="105"/>
    </row>
    <row r="79" spans="2:7" ht="30" customHeight="1">
      <c r="B79" s="16">
        <v>3</v>
      </c>
      <c r="C79" s="64" t="s">
        <v>358</v>
      </c>
      <c r="D79" s="37" t="s">
        <v>51</v>
      </c>
      <c r="E79" s="37">
        <v>6</v>
      </c>
      <c r="F79" s="38">
        <v>4</v>
      </c>
      <c r="G79" s="105"/>
    </row>
    <row r="80" spans="2:7" ht="30" customHeight="1">
      <c r="B80" s="16">
        <v>4</v>
      </c>
      <c r="C80" s="64" t="s">
        <v>359</v>
      </c>
      <c r="D80" s="37" t="s">
        <v>51</v>
      </c>
      <c r="E80" s="37">
        <v>6</v>
      </c>
      <c r="F80" s="38">
        <v>6</v>
      </c>
      <c r="G80" s="105"/>
    </row>
    <row r="81" spans="2:7" ht="30" customHeight="1">
      <c r="B81" s="16">
        <v>5</v>
      </c>
      <c r="C81" s="64" t="s">
        <v>477</v>
      </c>
      <c r="D81" s="37" t="s">
        <v>51</v>
      </c>
      <c r="E81" s="37">
        <v>2</v>
      </c>
      <c r="F81" s="38">
        <v>1</v>
      </c>
      <c r="G81" s="105"/>
    </row>
    <row r="82" spans="2:7" ht="30" customHeight="1">
      <c r="B82" s="16">
        <v>6</v>
      </c>
      <c r="C82" s="64" t="s">
        <v>174</v>
      </c>
      <c r="D82" s="37" t="s">
        <v>60</v>
      </c>
      <c r="E82" s="37">
        <v>6</v>
      </c>
      <c r="F82" s="38">
        <v>4</v>
      </c>
      <c r="G82" s="105"/>
    </row>
    <row r="83" spans="2:7" ht="30" customHeight="1">
      <c r="B83" s="16">
        <v>7</v>
      </c>
      <c r="C83" s="64" t="s">
        <v>342</v>
      </c>
      <c r="D83" s="37" t="s">
        <v>61</v>
      </c>
      <c r="E83" s="37">
        <v>4</v>
      </c>
      <c r="F83" s="38">
        <v>3</v>
      </c>
      <c r="G83" s="105"/>
    </row>
    <row r="84" spans="2:7" ht="30" customHeight="1">
      <c r="B84" s="10">
        <v>8</v>
      </c>
      <c r="C84" s="64" t="s">
        <v>208</v>
      </c>
      <c r="D84" s="37" t="s">
        <v>62</v>
      </c>
      <c r="E84" s="37">
        <v>3</v>
      </c>
      <c r="F84" s="38">
        <v>3</v>
      </c>
      <c r="G84" s="105"/>
    </row>
    <row r="85" spans="2:7" ht="44.25" customHeight="1">
      <c r="B85" s="17">
        <v>9</v>
      </c>
      <c r="C85" s="80" t="s">
        <v>303</v>
      </c>
      <c r="D85" s="37" t="s">
        <v>366</v>
      </c>
      <c r="E85" s="37">
        <v>8</v>
      </c>
      <c r="F85" s="38">
        <v>8</v>
      </c>
      <c r="G85" s="112"/>
    </row>
    <row r="86" spans="2:7" ht="30" customHeight="1">
      <c r="B86" s="10">
        <v>10</v>
      </c>
      <c r="C86" s="64" t="s">
        <v>91</v>
      </c>
      <c r="D86" s="37" t="s">
        <v>64</v>
      </c>
      <c r="E86" s="37">
        <v>15</v>
      </c>
      <c r="F86" s="38">
        <v>13</v>
      </c>
      <c r="G86" s="105"/>
    </row>
    <row r="87" spans="2:7" ht="30" customHeight="1">
      <c r="B87" s="17">
        <v>11</v>
      </c>
      <c r="C87" s="64" t="s">
        <v>270</v>
      </c>
      <c r="D87" s="37" t="s">
        <v>63</v>
      </c>
      <c r="E87" s="37">
        <v>9</v>
      </c>
      <c r="F87" s="38">
        <v>8</v>
      </c>
      <c r="G87" s="105"/>
    </row>
    <row r="88" spans="2:7" ht="30" customHeight="1">
      <c r="B88" s="10">
        <v>12</v>
      </c>
      <c r="C88" s="86" t="s">
        <v>264</v>
      </c>
      <c r="D88" s="37" t="s">
        <v>63</v>
      </c>
      <c r="E88" s="37">
        <v>10</v>
      </c>
      <c r="F88" s="38">
        <v>6</v>
      </c>
      <c r="G88" s="105"/>
    </row>
    <row r="89" spans="2:7" ht="30" customHeight="1">
      <c r="B89" s="17">
        <v>13</v>
      </c>
      <c r="C89" s="87" t="s">
        <v>478</v>
      </c>
      <c r="D89" s="37" t="s">
        <v>63</v>
      </c>
      <c r="E89" s="37">
        <v>6</v>
      </c>
      <c r="F89" s="38">
        <v>6</v>
      </c>
      <c r="G89" s="104"/>
    </row>
    <row r="90" spans="2:7" ht="30" customHeight="1">
      <c r="B90" s="16">
        <v>14</v>
      </c>
      <c r="C90" s="87" t="s">
        <v>106</v>
      </c>
      <c r="D90" s="53" t="s">
        <v>129</v>
      </c>
      <c r="E90" s="37">
        <v>9</v>
      </c>
      <c r="F90" s="38">
        <v>6</v>
      </c>
      <c r="G90" s="105"/>
    </row>
    <row r="91" spans="2:7" ht="44.25" customHeight="1">
      <c r="B91" s="16">
        <v>15</v>
      </c>
      <c r="C91" s="64" t="s">
        <v>247</v>
      </c>
      <c r="D91" s="37" t="s">
        <v>65</v>
      </c>
      <c r="E91" s="37">
        <v>15</v>
      </c>
      <c r="F91" s="38">
        <v>13</v>
      </c>
      <c r="G91" s="105"/>
    </row>
    <row r="92" spans="2:7" ht="30" customHeight="1">
      <c r="B92" s="10">
        <v>16</v>
      </c>
      <c r="C92" s="64" t="s">
        <v>246</v>
      </c>
      <c r="D92" s="37" t="s">
        <v>65</v>
      </c>
      <c r="E92" s="37">
        <v>2</v>
      </c>
      <c r="F92" s="38">
        <v>1</v>
      </c>
      <c r="G92" s="112"/>
    </row>
    <row r="93" spans="2:7" ht="30" customHeight="1">
      <c r="B93" s="208">
        <v>17</v>
      </c>
      <c r="C93" s="89" t="s">
        <v>440</v>
      </c>
      <c r="D93" s="55" t="s">
        <v>301</v>
      </c>
      <c r="E93" s="55">
        <v>6</v>
      </c>
      <c r="F93" s="56">
        <v>6</v>
      </c>
      <c r="G93" s="146"/>
    </row>
    <row r="94" spans="2:7" ht="30" customHeight="1">
      <c r="B94" s="107">
        <v>18</v>
      </c>
      <c r="C94" s="64" t="s">
        <v>175</v>
      </c>
      <c r="D94" s="37" t="s">
        <v>66</v>
      </c>
      <c r="E94" s="37">
        <v>5</v>
      </c>
      <c r="F94" s="38">
        <v>3</v>
      </c>
      <c r="G94" s="112"/>
    </row>
    <row r="95" spans="2:7" ht="30" customHeight="1">
      <c r="B95" s="16">
        <v>19</v>
      </c>
      <c r="C95" s="64" t="s">
        <v>176</v>
      </c>
      <c r="D95" s="37" t="s">
        <v>66</v>
      </c>
      <c r="E95" s="37">
        <v>6</v>
      </c>
      <c r="F95" s="38">
        <v>5</v>
      </c>
      <c r="G95" s="104"/>
    </row>
    <row r="96" spans="2:7" ht="30" customHeight="1">
      <c r="B96" s="16">
        <v>20</v>
      </c>
      <c r="C96" s="64" t="s">
        <v>435</v>
      </c>
      <c r="D96" s="37" t="s">
        <v>66</v>
      </c>
      <c r="E96" s="37">
        <v>5</v>
      </c>
      <c r="F96" s="38">
        <v>4</v>
      </c>
      <c r="G96" s="105"/>
    </row>
    <row r="97" spans="2:7" ht="30" customHeight="1">
      <c r="B97" s="16">
        <v>21</v>
      </c>
      <c r="C97" s="64" t="s">
        <v>209</v>
      </c>
      <c r="D97" s="37" t="s">
        <v>67</v>
      </c>
      <c r="E97" s="37">
        <v>6</v>
      </c>
      <c r="F97" s="38">
        <v>1</v>
      </c>
      <c r="G97" s="105"/>
    </row>
    <row r="98" spans="2:7" ht="30" customHeight="1">
      <c r="B98" s="16">
        <v>22</v>
      </c>
      <c r="C98" s="87" t="s">
        <v>210</v>
      </c>
      <c r="D98" s="37" t="s">
        <v>68</v>
      </c>
      <c r="E98" s="37">
        <v>9</v>
      </c>
      <c r="F98" s="38">
        <v>9</v>
      </c>
      <c r="G98" s="104"/>
    </row>
    <row r="99" spans="2:7" ht="30" customHeight="1">
      <c r="B99" s="16">
        <v>23</v>
      </c>
      <c r="C99" s="64" t="s">
        <v>307</v>
      </c>
      <c r="D99" s="37" t="s">
        <v>107</v>
      </c>
      <c r="E99" s="37">
        <v>8</v>
      </c>
      <c r="F99" s="38">
        <v>6</v>
      </c>
      <c r="G99" s="105"/>
    </row>
    <row r="100" spans="2:7" ht="30" customHeight="1">
      <c r="B100" s="10">
        <v>24</v>
      </c>
      <c r="C100" s="86" t="s">
        <v>248</v>
      </c>
      <c r="D100" s="52" t="s">
        <v>166</v>
      </c>
      <c r="E100" s="37">
        <v>8</v>
      </c>
      <c r="F100" s="38">
        <v>4</v>
      </c>
      <c r="G100" s="105"/>
    </row>
    <row r="101" spans="2:7" ht="30" customHeight="1">
      <c r="B101" s="17">
        <v>25</v>
      </c>
      <c r="C101" s="86" t="s">
        <v>249</v>
      </c>
      <c r="D101" s="52" t="s">
        <v>166</v>
      </c>
      <c r="E101" s="37">
        <v>5</v>
      </c>
      <c r="F101" s="38">
        <v>4</v>
      </c>
      <c r="G101" s="105"/>
    </row>
    <row r="102" spans="2:7" ht="30" customHeight="1">
      <c r="B102" s="16">
        <v>26</v>
      </c>
      <c r="C102" s="64" t="s">
        <v>211</v>
      </c>
      <c r="D102" s="37" t="s">
        <v>57</v>
      </c>
      <c r="E102" s="37">
        <v>9</v>
      </c>
      <c r="F102" s="38">
        <v>2</v>
      </c>
      <c r="G102" s="105"/>
    </row>
    <row r="103" spans="2:7" ht="30" customHeight="1">
      <c r="B103" s="16">
        <v>27</v>
      </c>
      <c r="C103" s="64" t="s">
        <v>212</v>
      </c>
      <c r="D103" s="37" t="s">
        <v>58</v>
      </c>
      <c r="E103" s="37">
        <v>6</v>
      </c>
      <c r="F103" s="38">
        <v>6</v>
      </c>
      <c r="G103" s="105"/>
    </row>
    <row r="104" spans="2:7" ht="30" customHeight="1" thickBot="1">
      <c r="B104" s="15">
        <v>28</v>
      </c>
      <c r="C104" s="133" t="s">
        <v>479</v>
      </c>
      <c r="D104" s="134" t="s">
        <v>69</v>
      </c>
      <c r="E104" s="134">
        <v>3</v>
      </c>
      <c r="F104" s="135">
        <v>3</v>
      </c>
      <c r="G104" s="136"/>
    </row>
    <row r="105" spans="2:7" ht="15.75" customHeight="1" thickBot="1">
      <c r="B105" s="230" t="s">
        <v>0</v>
      </c>
      <c r="C105" s="231"/>
      <c r="D105" s="231"/>
      <c r="E105" s="3">
        <f>SUM(E77:E104)</f>
        <v>199</v>
      </c>
      <c r="F105" s="3">
        <f>F77+F78+F79+F80+F81+F82+F83+F84+F85+F86+F87+F88+F89+F90+F91+F92+F93+F94+F95+F96+F97+F98+F99+F100+F101+F102+F103+F104</f>
        <v>148</v>
      </c>
      <c r="G105" s="11"/>
    </row>
    <row r="106" spans="2:7" ht="21" customHeight="1" thickBot="1">
      <c r="B106" s="224" t="s">
        <v>22</v>
      </c>
      <c r="C106" s="224"/>
      <c r="D106" s="224"/>
      <c r="E106" s="224"/>
      <c r="F106" s="224"/>
      <c r="G106" s="224"/>
    </row>
    <row r="107" spans="2:7" ht="30" customHeight="1">
      <c r="B107" s="28">
        <v>1</v>
      </c>
      <c r="C107" s="130" t="s">
        <v>213</v>
      </c>
      <c r="D107" s="131" t="s">
        <v>70</v>
      </c>
      <c r="E107" s="131">
        <v>1</v>
      </c>
      <c r="F107" s="132">
        <v>1</v>
      </c>
      <c r="G107" s="103"/>
    </row>
    <row r="108" spans="2:7" ht="30" customHeight="1">
      <c r="B108" s="16">
        <v>2</v>
      </c>
      <c r="C108" s="64" t="s">
        <v>277</v>
      </c>
      <c r="D108" s="37" t="s">
        <v>167</v>
      </c>
      <c r="E108" s="37">
        <v>6</v>
      </c>
      <c r="F108" s="38">
        <v>2</v>
      </c>
      <c r="G108" s="105"/>
    </row>
    <row r="109" spans="2:7" ht="30" customHeight="1" thickBot="1">
      <c r="B109" s="15">
        <v>3</v>
      </c>
      <c r="C109" s="133" t="s">
        <v>214</v>
      </c>
      <c r="D109" s="134" t="s">
        <v>71</v>
      </c>
      <c r="E109" s="134">
        <v>1</v>
      </c>
      <c r="F109" s="135">
        <v>1</v>
      </c>
      <c r="G109" s="136"/>
    </row>
    <row r="110" spans="2:7" ht="15.75" customHeight="1" thickBot="1">
      <c r="B110" s="230" t="s">
        <v>0</v>
      </c>
      <c r="C110" s="231"/>
      <c r="D110" s="231"/>
      <c r="E110" s="3">
        <f>E107+E108+E109</f>
        <v>8</v>
      </c>
      <c r="F110" s="3">
        <f>F107+F108+F109</f>
        <v>4</v>
      </c>
      <c r="G110" s="11"/>
    </row>
    <row r="111" spans="2:7" ht="21" customHeight="1" thickBot="1">
      <c r="B111" s="224" t="s">
        <v>85</v>
      </c>
      <c r="C111" s="224"/>
      <c r="D111" s="224"/>
      <c r="E111" s="224"/>
      <c r="F111" s="224"/>
      <c r="G111" s="224"/>
    </row>
    <row r="112" spans="2:7" ht="30.75" customHeight="1">
      <c r="B112" s="14">
        <v>1</v>
      </c>
      <c r="C112" s="100" t="s">
        <v>278</v>
      </c>
      <c r="D112" s="101" t="s">
        <v>82</v>
      </c>
      <c r="E112" s="138">
        <v>8</v>
      </c>
      <c r="F112" s="147">
        <v>0</v>
      </c>
      <c r="G112" s="103"/>
    </row>
    <row r="113" spans="2:7" ht="30.75" customHeight="1" thickBot="1">
      <c r="B113" s="17">
        <v>2</v>
      </c>
      <c r="C113" s="66" t="s">
        <v>250</v>
      </c>
      <c r="D113" s="42" t="s">
        <v>108</v>
      </c>
      <c r="E113" s="42">
        <v>3</v>
      </c>
      <c r="F113" s="43">
        <v>0</v>
      </c>
      <c r="G113" s="105"/>
    </row>
    <row r="114" spans="2:7" ht="15.75" customHeight="1" thickBot="1">
      <c r="B114" s="230" t="s">
        <v>0</v>
      </c>
      <c r="C114" s="231"/>
      <c r="D114" s="231"/>
      <c r="E114" s="4">
        <f>SUM(E112:E113)</f>
        <v>11</v>
      </c>
      <c r="F114" s="8">
        <f>SUM(F112:F113)</f>
        <v>0</v>
      </c>
      <c r="G114" s="32"/>
    </row>
    <row r="115" spans="2:7" ht="21" customHeight="1" thickBot="1">
      <c r="B115" s="227" t="s">
        <v>3</v>
      </c>
      <c r="C115" s="227"/>
      <c r="D115" s="227"/>
      <c r="E115" s="227"/>
      <c r="F115" s="227"/>
      <c r="G115" s="227"/>
    </row>
    <row r="116" spans="2:7" ht="30" customHeight="1">
      <c r="B116" s="34">
        <v>1</v>
      </c>
      <c r="C116" s="100" t="s">
        <v>279</v>
      </c>
      <c r="D116" s="101" t="s">
        <v>119</v>
      </c>
      <c r="E116" s="138">
        <v>4</v>
      </c>
      <c r="F116" s="147">
        <v>0</v>
      </c>
      <c r="G116" s="129"/>
    </row>
    <row r="117" spans="2:7" ht="44.25" customHeight="1" thickBot="1">
      <c r="B117" s="20">
        <v>2</v>
      </c>
      <c r="C117" s="141" t="s">
        <v>462</v>
      </c>
      <c r="D117" s="142" t="s">
        <v>108</v>
      </c>
      <c r="E117" s="149">
        <v>2</v>
      </c>
      <c r="F117" s="150">
        <v>2</v>
      </c>
      <c r="G117" s="151"/>
    </row>
    <row r="118" spans="2:7" ht="15.75" customHeight="1" thickBot="1">
      <c r="B118" s="222" t="s">
        <v>0</v>
      </c>
      <c r="C118" s="223"/>
      <c r="D118" s="223"/>
      <c r="E118" s="4">
        <f>SUM(E116:E117)</f>
        <v>6</v>
      </c>
      <c r="F118" s="8">
        <f>SUM(F116:F117)</f>
        <v>2</v>
      </c>
      <c r="G118" s="152"/>
    </row>
    <row r="119" spans="2:7" ht="21" customHeight="1" thickBot="1">
      <c r="B119" s="227" t="s">
        <v>4</v>
      </c>
      <c r="C119" s="227"/>
      <c r="D119" s="227"/>
      <c r="E119" s="227"/>
      <c r="F119" s="227"/>
      <c r="G119" s="227"/>
    </row>
    <row r="120" spans="2:7" ht="44.25" customHeight="1" thickBot="1">
      <c r="B120" s="7">
        <v>1</v>
      </c>
      <c r="C120" s="153" t="s">
        <v>512</v>
      </c>
      <c r="D120" s="143" t="s">
        <v>365</v>
      </c>
      <c r="E120" s="144">
        <v>8</v>
      </c>
      <c r="F120" s="154">
        <v>0</v>
      </c>
      <c r="G120" s="155"/>
    </row>
    <row r="121" spans="2:7" ht="21" customHeight="1" thickBot="1">
      <c r="B121" s="227" t="s">
        <v>200</v>
      </c>
      <c r="C121" s="227"/>
      <c r="D121" s="227"/>
      <c r="E121" s="227"/>
      <c r="F121" s="227"/>
      <c r="G121" s="227"/>
    </row>
    <row r="122" spans="2:7" ht="58.5" customHeight="1" thickBot="1">
      <c r="B122" s="7">
        <v>1</v>
      </c>
      <c r="C122" s="153" t="s">
        <v>480</v>
      </c>
      <c r="D122" s="143" t="s">
        <v>343</v>
      </c>
      <c r="E122" s="143">
        <v>3</v>
      </c>
      <c r="F122" s="156">
        <v>0</v>
      </c>
      <c r="G122" s="157" t="s">
        <v>194</v>
      </c>
    </row>
    <row r="123" spans="2:7" ht="21" customHeight="1" thickBot="1">
      <c r="B123" s="227" t="s">
        <v>376</v>
      </c>
      <c r="C123" s="227"/>
      <c r="D123" s="227"/>
      <c r="E123" s="227"/>
      <c r="F123" s="227"/>
      <c r="G123" s="227"/>
    </row>
    <row r="124" spans="2:7" ht="43.5" customHeight="1" thickBot="1">
      <c r="B124" s="7">
        <v>1</v>
      </c>
      <c r="C124" s="158" t="s">
        <v>266</v>
      </c>
      <c r="D124" s="159" t="s">
        <v>265</v>
      </c>
      <c r="E124" s="143">
        <v>1</v>
      </c>
      <c r="F124" s="156">
        <v>0</v>
      </c>
      <c r="G124" s="157"/>
    </row>
    <row r="125" spans="2:7" ht="21" customHeight="1" thickBot="1">
      <c r="B125" s="227" t="s">
        <v>321</v>
      </c>
      <c r="C125" s="227"/>
      <c r="D125" s="227"/>
      <c r="E125" s="227"/>
      <c r="F125" s="227"/>
      <c r="G125" s="227"/>
    </row>
    <row r="126" spans="2:7" ht="30" customHeight="1" thickBot="1">
      <c r="B126" s="7">
        <v>1</v>
      </c>
      <c r="C126" s="158" t="s">
        <v>322</v>
      </c>
      <c r="D126" s="159" t="s">
        <v>323</v>
      </c>
      <c r="E126" s="143">
        <v>1</v>
      </c>
      <c r="F126" s="156">
        <v>0</v>
      </c>
      <c r="G126" s="157"/>
    </row>
    <row r="127" spans="2:7" ht="21" customHeight="1" thickBot="1">
      <c r="B127" s="227" t="s">
        <v>298</v>
      </c>
      <c r="C127" s="227"/>
      <c r="D127" s="227"/>
      <c r="E127" s="227"/>
      <c r="F127" s="227"/>
      <c r="G127" s="227"/>
    </row>
    <row r="128" spans="2:7" ht="44.25" customHeight="1" thickBot="1">
      <c r="B128" s="7">
        <v>1</v>
      </c>
      <c r="C128" s="153" t="s">
        <v>481</v>
      </c>
      <c r="D128" s="143" t="s">
        <v>354</v>
      </c>
      <c r="E128" s="143">
        <v>3</v>
      </c>
      <c r="F128" s="156">
        <v>1</v>
      </c>
      <c r="G128" s="157"/>
    </row>
    <row r="129" spans="2:7" ht="21" customHeight="1" thickBot="1">
      <c r="B129" s="227" t="s">
        <v>326</v>
      </c>
      <c r="C129" s="227"/>
      <c r="D129" s="227"/>
      <c r="E129" s="227"/>
      <c r="F129" s="227"/>
      <c r="G129" s="227"/>
    </row>
    <row r="130" spans="2:7" ht="30" customHeight="1">
      <c r="B130" s="18">
        <v>1</v>
      </c>
      <c r="C130" s="125" t="s">
        <v>327</v>
      </c>
      <c r="D130" s="126" t="s">
        <v>59</v>
      </c>
      <c r="E130" s="138">
        <v>4</v>
      </c>
      <c r="F130" s="147">
        <v>4</v>
      </c>
      <c r="G130" s="160"/>
    </row>
    <row r="131" spans="2:7" ht="30" customHeight="1" thickBot="1">
      <c r="B131" s="30">
        <v>2</v>
      </c>
      <c r="C131" s="133" t="s">
        <v>341</v>
      </c>
      <c r="D131" s="134" t="s">
        <v>340</v>
      </c>
      <c r="E131" s="149">
        <v>3</v>
      </c>
      <c r="F131" s="150">
        <v>1</v>
      </c>
      <c r="G131" s="161"/>
    </row>
    <row r="132" spans="2:7" ht="15.75" customHeight="1" thickBot="1">
      <c r="B132" s="222" t="s">
        <v>0</v>
      </c>
      <c r="C132" s="223"/>
      <c r="D132" s="223"/>
      <c r="E132" s="4">
        <f>SUM(E130:E131)</f>
        <v>7</v>
      </c>
      <c r="F132" s="8">
        <f>SUM(F130:F131)</f>
        <v>5</v>
      </c>
      <c r="G132" s="162"/>
    </row>
    <row r="133" spans="2:7" ht="21" customHeight="1" thickBot="1">
      <c r="B133" s="224" t="s">
        <v>201</v>
      </c>
      <c r="C133" s="224"/>
      <c r="D133" s="224"/>
      <c r="E133" s="224"/>
      <c r="F133" s="224"/>
      <c r="G133" s="224"/>
    </row>
    <row r="134" spans="2:7" ht="45" customHeight="1" thickBot="1">
      <c r="B134" s="2">
        <v>1</v>
      </c>
      <c r="C134" s="163" t="s">
        <v>188</v>
      </c>
      <c r="D134" s="164" t="s">
        <v>364</v>
      </c>
      <c r="E134" s="165">
        <v>5</v>
      </c>
      <c r="F134" s="166">
        <v>1</v>
      </c>
      <c r="G134" s="167"/>
    </row>
    <row r="135" spans="2:7" ht="21" customHeight="1" thickBot="1">
      <c r="B135" s="224" t="s">
        <v>102</v>
      </c>
      <c r="C135" s="224"/>
      <c r="D135" s="224"/>
      <c r="E135" s="224"/>
      <c r="F135" s="224"/>
      <c r="G135" s="224"/>
    </row>
    <row r="136" spans="2:7" ht="44.25" customHeight="1" thickBot="1">
      <c r="B136" s="2">
        <v>1</v>
      </c>
      <c r="C136" s="168" t="s">
        <v>302</v>
      </c>
      <c r="D136" s="169" t="s">
        <v>363</v>
      </c>
      <c r="E136" s="169">
        <v>10</v>
      </c>
      <c r="F136" s="170">
        <v>5</v>
      </c>
      <c r="G136" s="121"/>
    </row>
    <row r="137" spans="2:7" ht="21" customHeight="1" thickBot="1">
      <c r="B137" s="224" t="s">
        <v>362</v>
      </c>
      <c r="C137" s="224"/>
      <c r="D137" s="224"/>
      <c r="E137" s="224"/>
      <c r="F137" s="224"/>
      <c r="G137" s="224"/>
    </row>
    <row r="138" spans="2:7" ht="44.25" customHeight="1" thickBot="1">
      <c r="B138" s="2">
        <v>1</v>
      </c>
      <c r="C138" s="168" t="s">
        <v>361</v>
      </c>
      <c r="D138" s="169" t="s">
        <v>360</v>
      </c>
      <c r="E138" s="169">
        <v>3</v>
      </c>
      <c r="F138" s="170">
        <v>2</v>
      </c>
      <c r="G138" s="121"/>
    </row>
    <row r="139" spans="2:7" ht="21" customHeight="1" thickBot="1">
      <c r="B139" s="224" t="s">
        <v>460</v>
      </c>
      <c r="C139" s="224"/>
      <c r="D139" s="224"/>
      <c r="E139" s="224"/>
      <c r="F139" s="224"/>
      <c r="G139" s="224"/>
    </row>
    <row r="140" spans="2:7" ht="30.75" customHeight="1" thickBot="1">
      <c r="B140" s="2">
        <v>1</v>
      </c>
      <c r="C140" s="168" t="s">
        <v>461</v>
      </c>
      <c r="D140" s="169" t="s">
        <v>448</v>
      </c>
      <c r="E140" s="169">
        <v>5</v>
      </c>
      <c r="F140" s="170">
        <v>0</v>
      </c>
      <c r="G140" s="155"/>
    </row>
    <row r="141" spans="2:7" ht="21" customHeight="1" thickBot="1">
      <c r="B141" s="224" t="s">
        <v>23</v>
      </c>
      <c r="C141" s="224"/>
      <c r="D141" s="224"/>
      <c r="E141" s="224"/>
      <c r="F141" s="224"/>
      <c r="G141" s="224"/>
    </row>
    <row r="142" spans="2:7" ht="30" customHeight="1" thickBot="1">
      <c r="B142" s="2">
        <v>1</v>
      </c>
      <c r="C142" s="171" t="s">
        <v>280</v>
      </c>
      <c r="D142" s="165" t="s">
        <v>127</v>
      </c>
      <c r="E142" s="165">
        <v>4</v>
      </c>
      <c r="F142" s="166">
        <v>4</v>
      </c>
      <c r="G142" s="123"/>
    </row>
    <row r="143" spans="2:7" ht="21" customHeight="1" thickBot="1">
      <c r="B143" s="224" t="s">
        <v>24</v>
      </c>
      <c r="C143" s="224"/>
      <c r="D143" s="224"/>
      <c r="E143" s="224"/>
      <c r="F143" s="224"/>
      <c r="G143" s="224"/>
    </row>
    <row r="144" spans="2:7" ht="30.75" customHeight="1">
      <c r="B144" s="14">
        <v>1</v>
      </c>
      <c r="C144" s="114" t="s">
        <v>109</v>
      </c>
      <c r="D144" s="115" t="s">
        <v>72</v>
      </c>
      <c r="E144" s="115">
        <v>40</v>
      </c>
      <c r="F144" s="116">
        <v>23</v>
      </c>
      <c r="G144" s="124"/>
    </row>
    <row r="145" spans="2:7" ht="30.75" customHeight="1">
      <c r="B145" s="10">
        <v>2</v>
      </c>
      <c r="C145" s="76" t="s">
        <v>218</v>
      </c>
      <c r="D145" s="47" t="s">
        <v>130</v>
      </c>
      <c r="E145" s="47">
        <v>6</v>
      </c>
      <c r="F145" s="48">
        <v>2</v>
      </c>
      <c r="G145" s="112"/>
    </row>
    <row r="146" spans="2:7" ht="30.75" customHeight="1">
      <c r="B146" s="17">
        <v>3</v>
      </c>
      <c r="C146" s="76" t="s">
        <v>177</v>
      </c>
      <c r="D146" s="47" t="s">
        <v>84</v>
      </c>
      <c r="E146" s="47">
        <v>10</v>
      </c>
      <c r="F146" s="48">
        <v>9</v>
      </c>
      <c r="G146" s="112"/>
    </row>
    <row r="147" spans="2:7" ht="30.75" customHeight="1" thickBot="1">
      <c r="B147" s="15">
        <v>4</v>
      </c>
      <c r="C147" s="172" t="s">
        <v>215</v>
      </c>
      <c r="D147" s="173" t="s">
        <v>110</v>
      </c>
      <c r="E147" s="173">
        <v>10</v>
      </c>
      <c r="F147" s="135">
        <v>6</v>
      </c>
      <c r="G147" s="174"/>
    </row>
    <row r="148" spans="2:7" ht="15.75" customHeight="1" thickBot="1">
      <c r="B148" s="228" t="s">
        <v>0</v>
      </c>
      <c r="C148" s="229"/>
      <c r="D148" s="229"/>
      <c r="E148" s="5">
        <f>SUM(E144:E147)</f>
        <v>66</v>
      </c>
      <c r="F148" s="5">
        <f>SUM(F144:F147)</f>
        <v>40</v>
      </c>
      <c r="G148" s="32"/>
    </row>
    <row r="149" spans="2:7" ht="21" customHeight="1" thickBot="1">
      <c r="B149" s="224" t="s">
        <v>202</v>
      </c>
      <c r="C149" s="224"/>
      <c r="D149" s="224"/>
      <c r="E149" s="224"/>
      <c r="F149" s="224"/>
      <c r="G149" s="224"/>
    </row>
    <row r="150" spans="2:7" ht="44.25" customHeight="1" thickBot="1">
      <c r="B150" s="2">
        <v>1</v>
      </c>
      <c r="C150" s="118" t="s">
        <v>516</v>
      </c>
      <c r="D150" s="119" t="s">
        <v>387</v>
      </c>
      <c r="E150" s="119">
        <v>3</v>
      </c>
      <c r="F150" s="120">
        <v>0</v>
      </c>
      <c r="G150" s="175"/>
    </row>
    <row r="151" spans="2:7" ht="21" customHeight="1" thickBot="1">
      <c r="B151" s="224" t="s">
        <v>25</v>
      </c>
      <c r="C151" s="224"/>
      <c r="D151" s="224"/>
      <c r="E151" s="224"/>
      <c r="F151" s="224"/>
      <c r="G151" s="224"/>
    </row>
    <row r="152" spans="2:7" ht="44.25" customHeight="1" thickBot="1">
      <c r="B152" s="2">
        <v>1</v>
      </c>
      <c r="C152" s="153" t="s">
        <v>332</v>
      </c>
      <c r="D152" s="143" t="s">
        <v>388</v>
      </c>
      <c r="E152" s="144">
        <v>12</v>
      </c>
      <c r="F152" s="154">
        <v>9</v>
      </c>
      <c r="G152" s="123"/>
    </row>
    <row r="153" spans="2:7" ht="21" customHeight="1" thickBot="1">
      <c r="B153" s="224" t="s">
        <v>26</v>
      </c>
      <c r="C153" s="224"/>
      <c r="D153" s="224"/>
      <c r="E153" s="224"/>
      <c r="F153" s="224"/>
      <c r="G153" s="224"/>
    </row>
    <row r="154" spans="2:7" ht="30" customHeight="1">
      <c r="B154" s="28">
        <v>1</v>
      </c>
      <c r="C154" s="125" t="s">
        <v>429</v>
      </c>
      <c r="D154" s="126" t="s">
        <v>353</v>
      </c>
      <c r="E154" s="127">
        <v>2</v>
      </c>
      <c r="F154" s="128">
        <v>2</v>
      </c>
      <c r="G154" s="176"/>
    </row>
    <row r="155" spans="2:7" ht="30" customHeight="1">
      <c r="B155" s="16">
        <v>2</v>
      </c>
      <c r="C155" s="64" t="s">
        <v>95</v>
      </c>
      <c r="D155" s="37" t="s">
        <v>83</v>
      </c>
      <c r="E155" s="37">
        <v>4</v>
      </c>
      <c r="F155" s="38">
        <v>1</v>
      </c>
      <c r="G155" s="104"/>
    </row>
    <row r="156" spans="2:7" ht="30" customHeight="1">
      <c r="B156" s="16">
        <v>3</v>
      </c>
      <c r="C156" s="64" t="s">
        <v>216</v>
      </c>
      <c r="D156" s="37" t="s">
        <v>131</v>
      </c>
      <c r="E156" s="37">
        <v>6</v>
      </c>
      <c r="F156" s="38">
        <v>4</v>
      </c>
      <c r="G156" s="105"/>
    </row>
    <row r="157" spans="2:7" ht="30" customHeight="1">
      <c r="B157" s="16">
        <v>4</v>
      </c>
      <c r="C157" s="64" t="s">
        <v>496</v>
      </c>
      <c r="D157" s="52" t="s">
        <v>392</v>
      </c>
      <c r="E157" s="37">
        <v>3</v>
      </c>
      <c r="F157" s="38">
        <v>2</v>
      </c>
      <c r="G157" s="217"/>
    </row>
    <row r="158" spans="2:7" ht="30" customHeight="1">
      <c r="B158" s="16">
        <v>5</v>
      </c>
      <c r="C158" s="63" t="s">
        <v>217</v>
      </c>
      <c r="D158" s="37" t="s">
        <v>389</v>
      </c>
      <c r="E158" s="37">
        <v>3</v>
      </c>
      <c r="F158" s="38">
        <v>2</v>
      </c>
      <c r="G158" s="105"/>
    </row>
    <row r="159" spans="2:7" ht="30" customHeight="1">
      <c r="B159" s="16">
        <v>6</v>
      </c>
      <c r="C159" s="84" t="s">
        <v>192</v>
      </c>
      <c r="D159" s="49" t="s">
        <v>193</v>
      </c>
      <c r="E159" s="49">
        <v>3</v>
      </c>
      <c r="F159" s="57">
        <v>1</v>
      </c>
      <c r="G159" s="177" t="s">
        <v>194</v>
      </c>
    </row>
    <row r="160" spans="2:7" ht="30" customHeight="1" thickBot="1">
      <c r="B160" s="15">
        <v>7</v>
      </c>
      <c r="C160" s="178" t="s">
        <v>195</v>
      </c>
      <c r="D160" s="173" t="s">
        <v>132</v>
      </c>
      <c r="E160" s="173">
        <v>3</v>
      </c>
      <c r="F160" s="179">
        <v>1</v>
      </c>
      <c r="G160" s="136"/>
    </row>
    <row r="161" spans="2:7" ht="16.5" customHeight="1" thickBot="1">
      <c r="B161" s="230" t="s">
        <v>0</v>
      </c>
      <c r="C161" s="231"/>
      <c r="D161" s="231"/>
      <c r="E161" s="5">
        <f>SUM(E154:E160)</f>
        <v>24</v>
      </c>
      <c r="F161" s="5">
        <f>SUM(F154:F160)</f>
        <v>13</v>
      </c>
      <c r="G161" s="32"/>
    </row>
    <row r="162" spans="2:7" ht="21" customHeight="1" thickBot="1">
      <c r="B162" s="224" t="s">
        <v>27</v>
      </c>
      <c r="C162" s="224"/>
      <c r="D162" s="224"/>
      <c r="E162" s="224"/>
      <c r="F162" s="224"/>
      <c r="G162" s="224"/>
    </row>
    <row r="163" spans="2:7" ht="30" customHeight="1">
      <c r="B163" s="28">
        <v>1</v>
      </c>
      <c r="C163" s="130" t="s">
        <v>452</v>
      </c>
      <c r="D163" s="131" t="s">
        <v>451</v>
      </c>
      <c r="E163" s="131">
        <v>2</v>
      </c>
      <c r="F163" s="132">
        <v>1</v>
      </c>
      <c r="G163" s="180"/>
    </row>
    <row r="164" spans="2:7" ht="44.25" customHeight="1">
      <c r="B164" s="16">
        <v>2</v>
      </c>
      <c r="C164" s="64" t="s">
        <v>444</v>
      </c>
      <c r="D164" s="37" t="s">
        <v>443</v>
      </c>
      <c r="E164" s="37">
        <v>3</v>
      </c>
      <c r="F164" s="38">
        <v>1</v>
      </c>
      <c r="G164" s="181"/>
    </row>
    <row r="165" spans="2:7" ht="30" customHeight="1">
      <c r="B165" s="16">
        <f>B164+1</f>
        <v>3</v>
      </c>
      <c r="C165" s="64" t="s">
        <v>482</v>
      </c>
      <c r="D165" s="37" t="s">
        <v>370</v>
      </c>
      <c r="E165" s="37">
        <v>2</v>
      </c>
      <c r="F165" s="38">
        <v>0</v>
      </c>
      <c r="G165" s="216"/>
    </row>
    <row r="166" spans="2:7" ht="30" customHeight="1">
      <c r="B166" s="10">
        <f aca="true" t="shared" si="0" ref="B166:B191">B165+1</f>
        <v>4</v>
      </c>
      <c r="C166" s="64" t="s">
        <v>372</v>
      </c>
      <c r="D166" s="37" t="s">
        <v>371</v>
      </c>
      <c r="E166" s="37">
        <v>1</v>
      </c>
      <c r="F166" s="38">
        <v>0</v>
      </c>
      <c r="G166" s="182"/>
    </row>
    <row r="167" spans="2:7" ht="44.25" customHeight="1">
      <c r="B167" s="10">
        <f t="shared" si="0"/>
        <v>5</v>
      </c>
      <c r="C167" s="64" t="s">
        <v>453</v>
      </c>
      <c r="D167" s="37" t="s">
        <v>454</v>
      </c>
      <c r="E167" s="37">
        <v>3</v>
      </c>
      <c r="F167" s="38">
        <v>3</v>
      </c>
      <c r="G167" s="183"/>
    </row>
    <row r="168" spans="2:7" ht="30" customHeight="1">
      <c r="B168" s="17">
        <f t="shared" si="0"/>
        <v>6</v>
      </c>
      <c r="C168" s="63" t="s">
        <v>299</v>
      </c>
      <c r="D168" s="35" t="s">
        <v>300</v>
      </c>
      <c r="E168" s="50">
        <v>3</v>
      </c>
      <c r="F168" s="51">
        <v>1</v>
      </c>
      <c r="G168" s="104"/>
    </row>
    <row r="169" spans="2:7" ht="30" customHeight="1">
      <c r="B169" s="10">
        <f t="shared" si="0"/>
        <v>7</v>
      </c>
      <c r="C169" s="87" t="s">
        <v>373</v>
      </c>
      <c r="D169" s="53" t="s">
        <v>374</v>
      </c>
      <c r="E169" s="50">
        <v>2</v>
      </c>
      <c r="F169" s="51">
        <v>1</v>
      </c>
      <c r="G169" s="184"/>
    </row>
    <row r="170" spans="2:7" ht="84" customHeight="1">
      <c r="B170" s="17">
        <f t="shared" si="0"/>
        <v>8</v>
      </c>
      <c r="C170" s="67" t="s">
        <v>502</v>
      </c>
      <c r="D170" s="46" t="s">
        <v>503</v>
      </c>
      <c r="E170" s="44">
        <v>9</v>
      </c>
      <c r="F170" s="45">
        <v>0</v>
      </c>
      <c r="G170" s="105"/>
    </row>
    <row r="171" spans="2:7" ht="44.25" customHeight="1">
      <c r="B171" s="10">
        <f t="shared" si="0"/>
        <v>9</v>
      </c>
      <c r="C171" s="66" t="s">
        <v>313</v>
      </c>
      <c r="D171" s="42" t="s">
        <v>310</v>
      </c>
      <c r="E171" s="44">
        <v>3</v>
      </c>
      <c r="F171" s="45">
        <v>1</v>
      </c>
      <c r="G171" s="98"/>
    </row>
    <row r="172" spans="2:7" ht="44.25" customHeight="1">
      <c r="B172" s="10">
        <f t="shared" si="0"/>
        <v>10</v>
      </c>
      <c r="C172" s="66" t="s">
        <v>314</v>
      </c>
      <c r="D172" s="42" t="s">
        <v>311</v>
      </c>
      <c r="E172" s="44">
        <v>9</v>
      </c>
      <c r="F172" s="45">
        <v>5</v>
      </c>
      <c r="G172" s="98"/>
    </row>
    <row r="173" spans="2:7" ht="44.25" customHeight="1">
      <c r="B173" s="17">
        <f t="shared" si="0"/>
        <v>11</v>
      </c>
      <c r="C173" s="66" t="s">
        <v>315</v>
      </c>
      <c r="D173" s="42" t="s">
        <v>312</v>
      </c>
      <c r="E173" s="44">
        <v>6</v>
      </c>
      <c r="F173" s="45">
        <v>4</v>
      </c>
      <c r="G173" s="98"/>
    </row>
    <row r="174" spans="2:7" ht="44.25" customHeight="1">
      <c r="B174" s="16">
        <f t="shared" si="0"/>
        <v>12</v>
      </c>
      <c r="C174" s="87" t="s">
        <v>499</v>
      </c>
      <c r="D174" s="53" t="s">
        <v>375</v>
      </c>
      <c r="E174" s="44">
        <v>8</v>
      </c>
      <c r="F174" s="45">
        <v>0</v>
      </c>
      <c r="G174" s="146"/>
    </row>
    <row r="175" spans="2:7" ht="44.25" customHeight="1">
      <c r="B175" s="16">
        <f t="shared" si="0"/>
        <v>13</v>
      </c>
      <c r="C175" s="87" t="s">
        <v>498</v>
      </c>
      <c r="D175" s="53" t="s">
        <v>421</v>
      </c>
      <c r="E175" s="44">
        <v>2</v>
      </c>
      <c r="F175" s="45">
        <v>1</v>
      </c>
      <c r="G175" s="146"/>
    </row>
    <row r="176" spans="2:7" ht="30" customHeight="1">
      <c r="B176" s="16">
        <f>B175+1</f>
        <v>14</v>
      </c>
      <c r="C176" s="87" t="s">
        <v>426</v>
      </c>
      <c r="D176" s="53" t="s">
        <v>427</v>
      </c>
      <c r="E176" s="44">
        <v>3</v>
      </c>
      <c r="F176" s="45">
        <v>1</v>
      </c>
      <c r="G176" s="146"/>
    </row>
    <row r="177" spans="2:7" ht="46.5" customHeight="1">
      <c r="B177" s="16">
        <v>15</v>
      </c>
      <c r="C177" s="87" t="s">
        <v>517</v>
      </c>
      <c r="D177" s="53" t="s">
        <v>518</v>
      </c>
      <c r="E177" s="44">
        <v>3</v>
      </c>
      <c r="F177" s="45">
        <v>3</v>
      </c>
      <c r="G177" s="146"/>
    </row>
    <row r="178" spans="2:7" ht="30" customHeight="1">
      <c r="B178" s="16">
        <v>16</v>
      </c>
      <c r="C178" s="87" t="s">
        <v>497</v>
      </c>
      <c r="D178" s="53" t="s">
        <v>495</v>
      </c>
      <c r="E178" s="44">
        <v>3</v>
      </c>
      <c r="F178" s="45">
        <v>1</v>
      </c>
      <c r="G178" s="146"/>
    </row>
    <row r="179" spans="2:7" ht="30" customHeight="1">
      <c r="B179" s="16">
        <v>17</v>
      </c>
      <c r="C179" s="87" t="s">
        <v>506</v>
      </c>
      <c r="D179" s="53" t="s">
        <v>507</v>
      </c>
      <c r="E179" s="44">
        <v>1</v>
      </c>
      <c r="F179" s="45">
        <v>1</v>
      </c>
      <c r="G179" s="146"/>
    </row>
    <row r="180" spans="2:7" ht="30" customHeight="1">
      <c r="B180" s="16">
        <v>18</v>
      </c>
      <c r="C180" s="66" t="s">
        <v>483</v>
      </c>
      <c r="D180" s="42" t="s">
        <v>139</v>
      </c>
      <c r="E180" s="42">
        <v>6</v>
      </c>
      <c r="F180" s="43">
        <v>5</v>
      </c>
      <c r="G180" s="105"/>
    </row>
    <row r="181" spans="2:7" ht="30" customHeight="1">
      <c r="B181" s="16">
        <v>19</v>
      </c>
      <c r="C181" s="87" t="s">
        <v>484</v>
      </c>
      <c r="D181" s="53" t="s">
        <v>445</v>
      </c>
      <c r="E181" s="42">
        <v>3</v>
      </c>
      <c r="F181" s="43">
        <v>1</v>
      </c>
      <c r="G181" s="105"/>
    </row>
    <row r="182" spans="2:7" ht="45" customHeight="1">
      <c r="B182" s="16">
        <v>20</v>
      </c>
      <c r="C182" s="87" t="s">
        <v>485</v>
      </c>
      <c r="D182" s="53" t="s">
        <v>356</v>
      </c>
      <c r="E182" s="53">
        <v>3</v>
      </c>
      <c r="F182" s="58">
        <v>1</v>
      </c>
      <c r="G182" s="105"/>
    </row>
    <row r="183" spans="2:7" ht="30.75" customHeight="1">
      <c r="B183" s="16">
        <v>21</v>
      </c>
      <c r="C183" s="67" t="s">
        <v>219</v>
      </c>
      <c r="D183" s="46" t="s">
        <v>90</v>
      </c>
      <c r="E183" s="46">
        <v>3</v>
      </c>
      <c r="F183" s="59">
        <v>1</v>
      </c>
      <c r="G183" s="105"/>
    </row>
    <row r="184" spans="2:7" ht="30.75" customHeight="1">
      <c r="B184" s="16">
        <v>22</v>
      </c>
      <c r="C184" s="67" t="s">
        <v>508</v>
      </c>
      <c r="D184" s="46" t="s">
        <v>509</v>
      </c>
      <c r="E184" s="46">
        <v>3</v>
      </c>
      <c r="F184" s="59">
        <v>3</v>
      </c>
      <c r="G184" s="105"/>
    </row>
    <row r="185" spans="2:7" ht="45" customHeight="1">
      <c r="B185" s="16">
        <v>23</v>
      </c>
      <c r="C185" s="87" t="s">
        <v>357</v>
      </c>
      <c r="D185" s="53" t="s">
        <v>422</v>
      </c>
      <c r="E185" s="53">
        <v>3</v>
      </c>
      <c r="F185" s="58">
        <v>1</v>
      </c>
      <c r="G185" s="105"/>
    </row>
    <row r="186" spans="2:7" ht="45" customHeight="1">
      <c r="B186" s="16">
        <f t="shared" si="0"/>
        <v>24</v>
      </c>
      <c r="C186" s="87" t="s">
        <v>510</v>
      </c>
      <c r="D186" s="53" t="s">
        <v>446</v>
      </c>
      <c r="E186" s="53">
        <v>2</v>
      </c>
      <c r="F186" s="58">
        <v>2</v>
      </c>
      <c r="G186" s="105"/>
    </row>
    <row r="187" spans="2:7" ht="58.5" customHeight="1">
      <c r="B187" s="10">
        <f t="shared" si="0"/>
        <v>25</v>
      </c>
      <c r="C187" s="87" t="s">
        <v>438</v>
      </c>
      <c r="D187" s="53" t="s">
        <v>439</v>
      </c>
      <c r="E187" s="53">
        <v>3</v>
      </c>
      <c r="F187" s="58">
        <v>2</v>
      </c>
      <c r="G187" s="105"/>
    </row>
    <row r="188" spans="2:7" ht="30" customHeight="1">
      <c r="B188" s="17">
        <f t="shared" si="0"/>
        <v>26</v>
      </c>
      <c r="C188" s="67" t="s">
        <v>156</v>
      </c>
      <c r="D188" s="46" t="s">
        <v>157</v>
      </c>
      <c r="E188" s="46">
        <v>6</v>
      </c>
      <c r="F188" s="59">
        <v>2</v>
      </c>
      <c r="G188" s="105"/>
    </row>
    <row r="189" spans="2:7" ht="43.5" customHeight="1">
      <c r="B189" s="16">
        <f t="shared" si="0"/>
        <v>27</v>
      </c>
      <c r="C189" s="66" t="s">
        <v>494</v>
      </c>
      <c r="D189" s="42" t="s">
        <v>183</v>
      </c>
      <c r="E189" s="46">
        <v>3</v>
      </c>
      <c r="F189" s="59">
        <v>1</v>
      </c>
      <c r="G189" s="105"/>
    </row>
    <row r="190" spans="2:7" ht="30" customHeight="1">
      <c r="B190" s="16">
        <f t="shared" si="0"/>
        <v>28</v>
      </c>
      <c r="C190" s="87" t="s">
        <v>441</v>
      </c>
      <c r="D190" s="42" t="s">
        <v>390</v>
      </c>
      <c r="E190" s="46">
        <v>3</v>
      </c>
      <c r="F190" s="59">
        <v>0</v>
      </c>
      <c r="G190" s="104"/>
    </row>
    <row r="191" spans="2:7" ht="30" customHeight="1">
      <c r="B191" s="10">
        <f t="shared" si="0"/>
        <v>29</v>
      </c>
      <c r="C191" s="66" t="s">
        <v>486</v>
      </c>
      <c r="D191" s="42" t="s">
        <v>334</v>
      </c>
      <c r="E191" s="42">
        <v>3</v>
      </c>
      <c r="F191" s="43">
        <v>0</v>
      </c>
      <c r="G191" s="104"/>
    </row>
    <row r="192" spans="2:7" ht="30" customHeight="1" thickBot="1">
      <c r="B192" s="25">
        <v>30</v>
      </c>
      <c r="C192" s="133" t="s">
        <v>457</v>
      </c>
      <c r="D192" s="134" t="s">
        <v>458</v>
      </c>
      <c r="E192" s="134">
        <v>3</v>
      </c>
      <c r="F192" s="135">
        <v>2</v>
      </c>
      <c r="G192" s="185"/>
    </row>
    <row r="193" spans="2:7" ht="15.75" customHeight="1" thickBot="1">
      <c r="B193" s="230" t="s">
        <v>0</v>
      </c>
      <c r="C193" s="231"/>
      <c r="D193" s="231"/>
      <c r="E193" s="4">
        <f>E163+E164+E165+E166+E167+E168+E169+E170+E171+E172+E173+E174+E175+E176+E177+E178+E179+E180+E181+E182+E183+E184+E185+E186+E187+E188+E189+E190+E191+E192</f>
        <v>107</v>
      </c>
      <c r="F193" s="8">
        <f>F163+F164+F165+F166+F167+F168+F169+F170+F171+F172+F173+F174+F175+F176+F177+F178+F179+F180+F181+F182+F183+F184+F185+F186+F187+F188+F189+F190+F191+F192</f>
        <v>45</v>
      </c>
      <c r="G193" s="32"/>
    </row>
    <row r="194" spans="2:7" ht="21" customHeight="1" thickBot="1">
      <c r="B194" s="227" t="s">
        <v>5</v>
      </c>
      <c r="C194" s="227"/>
      <c r="D194" s="227"/>
      <c r="E194" s="227"/>
      <c r="F194" s="227"/>
      <c r="G194" s="227"/>
    </row>
    <row r="195" spans="2:7" ht="30" customHeight="1">
      <c r="B195" s="34">
        <v>1</v>
      </c>
      <c r="C195" s="114" t="s">
        <v>281</v>
      </c>
      <c r="D195" s="115" t="s">
        <v>120</v>
      </c>
      <c r="E195" s="115">
        <v>6</v>
      </c>
      <c r="F195" s="116">
        <v>1</v>
      </c>
      <c r="G195" s="117"/>
    </row>
    <row r="196" spans="2:7" ht="30" customHeight="1">
      <c r="B196" s="19">
        <v>2</v>
      </c>
      <c r="C196" s="76" t="s">
        <v>220</v>
      </c>
      <c r="D196" s="47" t="s">
        <v>121</v>
      </c>
      <c r="E196" s="47">
        <v>2</v>
      </c>
      <c r="F196" s="48">
        <v>1</v>
      </c>
      <c r="G196" s="109"/>
    </row>
    <row r="197" spans="2:7" ht="30" customHeight="1" thickBot="1">
      <c r="B197" s="30">
        <v>3</v>
      </c>
      <c r="C197" s="178" t="s">
        <v>221</v>
      </c>
      <c r="D197" s="173" t="s">
        <v>389</v>
      </c>
      <c r="E197" s="173">
        <v>3</v>
      </c>
      <c r="F197" s="179">
        <v>3</v>
      </c>
      <c r="G197" s="151"/>
    </row>
    <row r="198" spans="2:7" ht="15.75" customHeight="1" thickBot="1">
      <c r="B198" s="228" t="s">
        <v>8</v>
      </c>
      <c r="C198" s="229"/>
      <c r="D198" s="229"/>
      <c r="E198" s="5">
        <f>SUM(E195:E197)</f>
        <v>11</v>
      </c>
      <c r="F198" s="5">
        <f>SUM(F195:F197)</f>
        <v>5</v>
      </c>
      <c r="G198" s="33"/>
    </row>
    <row r="199" spans="2:7" ht="21" customHeight="1" thickBot="1">
      <c r="B199" s="224" t="s">
        <v>28</v>
      </c>
      <c r="C199" s="224"/>
      <c r="D199" s="224"/>
      <c r="E199" s="224"/>
      <c r="F199" s="224"/>
      <c r="G199" s="224"/>
    </row>
    <row r="200" spans="2:7" ht="30.75" customHeight="1">
      <c r="B200" s="14">
        <v>1</v>
      </c>
      <c r="C200" s="130" t="s">
        <v>282</v>
      </c>
      <c r="D200" s="131" t="s">
        <v>133</v>
      </c>
      <c r="E200" s="131">
        <v>12</v>
      </c>
      <c r="F200" s="132">
        <v>5</v>
      </c>
      <c r="G200" s="124"/>
    </row>
    <row r="201" spans="2:7" ht="44.25" customHeight="1">
      <c r="B201" s="10">
        <v>2</v>
      </c>
      <c r="C201" s="64" t="s">
        <v>223</v>
      </c>
      <c r="D201" s="37" t="s">
        <v>391</v>
      </c>
      <c r="E201" s="37">
        <v>4</v>
      </c>
      <c r="F201" s="38">
        <v>3</v>
      </c>
      <c r="G201" s="105"/>
    </row>
    <row r="202" spans="2:7" ht="44.25" customHeight="1">
      <c r="B202" s="17">
        <v>3</v>
      </c>
      <c r="C202" s="64" t="s">
        <v>463</v>
      </c>
      <c r="D202" s="37" t="s">
        <v>140</v>
      </c>
      <c r="E202" s="37">
        <v>4</v>
      </c>
      <c r="F202" s="38">
        <v>1</v>
      </c>
      <c r="G202" s="105"/>
    </row>
    <row r="203" spans="2:7" ht="44.25" customHeight="1">
      <c r="B203" s="16">
        <v>4</v>
      </c>
      <c r="C203" s="64" t="s">
        <v>224</v>
      </c>
      <c r="D203" s="37" t="s">
        <v>134</v>
      </c>
      <c r="E203" s="37">
        <v>2</v>
      </c>
      <c r="F203" s="38">
        <v>1</v>
      </c>
      <c r="G203" s="112"/>
    </row>
    <row r="204" spans="2:7" ht="45" customHeight="1">
      <c r="B204" s="10">
        <v>5</v>
      </c>
      <c r="C204" s="86" t="s">
        <v>222</v>
      </c>
      <c r="D204" s="52" t="s">
        <v>392</v>
      </c>
      <c r="E204" s="37">
        <v>1</v>
      </c>
      <c r="F204" s="38">
        <v>1</v>
      </c>
      <c r="G204" s="112"/>
    </row>
    <row r="205" spans="2:7" ht="44.25" customHeight="1" thickBot="1">
      <c r="B205" s="15">
        <v>6</v>
      </c>
      <c r="C205" s="148" t="s">
        <v>430</v>
      </c>
      <c r="D205" s="186" t="s">
        <v>158</v>
      </c>
      <c r="E205" s="186">
        <v>1</v>
      </c>
      <c r="F205" s="187">
        <v>0</v>
      </c>
      <c r="G205" s="174"/>
    </row>
    <row r="206" spans="2:7" ht="15.75" customHeight="1" thickBot="1">
      <c r="B206" s="230" t="s">
        <v>0</v>
      </c>
      <c r="C206" s="231"/>
      <c r="D206" s="231"/>
      <c r="E206" s="3">
        <f>SUM(E200:E205)</f>
        <v>24</v>
      </c>
      <c r="F206" s="3">
        <f>SUM(F200:F205)</f>
        <v>11</v>
      </c>
      <c r="G206" s="32"/>
    </row>
    <row r="207" spans="2:7" ht="21" customHeight="1" thickBot="1">
      <c r="B207" s="224" t="s">
        <v>29</v>
      </c>
      <c r="C207" s="224"/>
      <c r="D207" s="224"/>
      <c r="E207" s="224"/>
      <c r="F207" s="224"/>
      <c r="G207" s="224"/>
    </row>
    <row r="208" spans="2:7" ht="30.75" customHeight="1" thickBot="1">
      <c r="B208" s="2">
        <v>1</v>
      </c>
      <c r="C208" s="188" t="s">
        <v>283</v>
      </c>
      <c r="D208" s="189" t="s">
        <v>164</v>
      </c>
      <c r="E208" s="144">
        <v>3</v>
      </c>
      <c r="F208" s="154">
        <v>0</v>
      </c>
      <c r="G208" s="123"/>
    </row>
    <row r="209" spans="2:7" ht="21" customHeight="1" thickBot="1">
      <c r="B209" s="224" t="s">
        <v>30</v>
      </c>
      <c r="C209" s="224"/>
      <c r="D209" s="224"/>
      <c r="E209" s="224"/>
      <c r="F209" s="224"/>
      <c r="G209" s="224"/>
    </row>
    <row r="210" spans="2:7" ht="30.75" customHeight="1">
      <c r="B210" s="28">
        <v>1</v>
      </c>
      <c r="C210" s="114" t="s">
        <v>271</v>
      </c>
      <c r="D210" s="115" t="s">
        <v>52</v>
      </c>
      <c r="E210" s="115">
        <v>15</v>
      </c>
      <c r="F210" s="116">
        <v>6</v>
      </c>
      <c r="G210" s="103"/>
    </row>
    <row r="211" spans="2:7" ht="30.75" customHeight="1">
      <c r="B211" s="10">
        <v>2</v>
      </c>
      <c r="C211" s="76" t="s">
        <v>251</v>
      </c>
      <c r="D211" s="47" t="s">
        <v>73</v>
      </c>
      <c r="E211" s="47">
        <v>6</v>
      </c>
      <c r="F211" s="48">
        <v>3</v>
      </c>
      <c r="G211" s="105"/>
    </row>
    <row r="212" spans="2:7" ht="43.5" customHeight="1">
      <c r="B212" s="17">
        <v>3</v>
      </c>
      <c r="C212" s="76" t="s">
        <v>96</v>
      </c>
      <c r="D212" s="47" t="s">
        <v>392</v>
      </c>
      <c r="E212" s="47">
        <v>2</v>
      </c>
      <c r="F212" s="48">
        <v>0</v>
      </c>
      <c r="G212" s="105"/>
    </row>
    <row r="213" spans="2:7" ht="30" customHeight="1">
      <c r="B213" s="16">
        <v>4</v>
      </c>
      <c r="C213" s="76" t="s">
        <v>225</v>
      </c>
      <c r="D213" s="47" t="s">
        <v>389</v>
      </c>
      <c r="E213" s="47">
        <v>10</v>
      </c>
      <c r="F213" s="48">
        <v>7</v>
      </c>
      <c r="G213" s="105"/>
    </row>
    <row r="214" spans="2:7" ht="30" customHeight="1">
      <c r="B214" s="16">
        <v>5</v>
      </c>
      <c r="C214" s="76" t="s">
        <v>226</v>
      </c>
      <c r="D214" s="47" t="s">
        <v>135</v>
      </c>
      <c r="E214" s="47">
        <v>6</v>
      </c>
      <c r="F214" s="48">
        <v>6</v>
      </c>
      <c r="G214" s="105"/>
    </row>
    <row r="215" spans="2:7" ht="30" customHeight="1">
      <c r="B215" s="16">
        <v>6</v>
      </c>
      <c r="C215" s="76" t="s">
        <v>153</v>
      </c>
      <c r="D215" s="47" t="s">
        <v>136</v>
      </c>
      <c r="E215" s="47">
        <v>7</v>
      </c>
      <c r="F215" s="48">
        <v>5</v>
      </c>
      <c r="G215" s="105"/>
    </row>
    <row r="216" spans="2:7" ht="30" customHeight="1" thickBot="1">
      <c r="B216" s="15">
        <v>7</v>
      </c>
      <c r="C216" s="178" t="s">
        <v>292</v>
      </c>
      <c r="D216" s="173" t="s">
        <v>137</v>
      </c>
      <c r="E216" s="173">
        <v>4</v>
      </c>
      <c r="F216" s="179">
        <v>4</v>
      </c>
      <c r="G216" s="136"/>
    </row>
    <row r="217" spans="2:7" ht="15.75" customHeight="1" thickBot="1">
      <c r="B217" s="230" t="s">
        <v>0</v>
      </c>
      <c r="C217" s="231"/>
      <c r="D217" s="231"/>
      <c r="E217" s="5">
        <f>SUM(E210:E216)</f>
        <v>50</v>
      </c>
      <c r="F217" s="5">
        <f>F210+F211+F212+F213+F214+F215+F216</f>
        <v>31</v>
      </c>
      <c r="G217" s="32"/>
    </row>
    <row r="218" spans="2:7" ht="21" customHeight="1" thickBot="1">
      <c r="B218" s="224" t="s">
        <v>31</v>
      </c>
      <c r="C218" s="224"/>
      <c r="D218" s="224"/>
      <c r="E218" s="224"/>
      <c r="F218" s="224"/>
      <c r="G218" s="224"/>
    </row>
    <row r="219" spans="2:7" ht="30" customHeight="1">
      <c r="B219" s="28">
        <v>1</v>
      </c>
      <c r="C219" s="100" t="s">
        <v>284</v>
      </c>
      <c r="D219" s="101" t="s">
        <v>74</v>
      </c>
      <c r="E219" s="138">
        <v>10</v>
      </c>
      <c r="F219" s="147">
        <v>0</v>
      </c>
      <c r="G219" s="103"/>
    </row>
    <row r="220" spans="2:7" ht="30" customHeight="1">
      <c r="B220" s="16">
        <v>2</v>
      </c>
      <c r="C220" s="66" t="s">
        <v>252</v>
      </c>
      <c r="D220" s="42" t="s">
        <v>111</v>
      </c>
      <c r="E220" s="44">
        <v>4</v>
      </c>
      <c r="F220" s="45">
        <v>0</v>
      </c>
      <c r="G220" s="105"/>
    </row>
    <row r="221" spans="2:7" ht="30" customHeight="1">
      <c r="B221" s="10">
        <v>3</v>
      </c>
      <c r="C221" s="66" t="s">
        <v>154</v>
      </c>
      <c r="D221" s="42" t="s">
        <v>112</v>
      </c>
      <c r="E221" s="44">
        <v>6</v>
      </c>
      <c r="F221" s="45">
        <v>0</v>
      </c>
      <c r="G221" s="105"/>
    </row>
    <row r="222" spans="2:7" ht="30" customHeight="1" thickBot="1">
      <c r="B222" s="25">
        <v>4</v>
      </c>
      <c r="C222" s="141" t="s">
        <v>293</v>
      </c>
      <c r="D222" s="142" t="s">
        <v>393</v>
      </c>
      <c r="E222" s="142">
        <v>4</v>
      </c>
      <c r="F222" s="190">
        <v>0</v>
      </c>
      <c r="G222" s="136"/>
    </row>
    <row r="223" spans="2:7" ht="15.75" customHeight="1" thickBot="1">
      <c r="B223" s="230" t="s">
        <v>0</v>
      </c>
      <c r="C223" s="231"/>
      <c r="D223" s="231"/>
      <c r="E223" s="4">
        <f>SUM(E219:E222)</f>
        <v>24</v>
      </c>
      <c r="F223" s="8">
        <f>F219+F220+F221+F222</f>
        <v>0</v>
      </c>
      <c r="G223" s="32"/>
    </row>
    <row r="224" spans="2:7" ht="21" customHeight="1" thickBot="1">
      <c r="B224" s="224" t="s">
        <v>32</v>
      </c>
      <c r="C224" s="224"/>
      <c r="D224" s="224"/>
      <c r="E224" s="224"/>
      <c r="F224" s="224"/>
      <c r="G224" s="224"/>
    </row>
    <row r="225" spans="2:7" ht="65.25" customHeight="1" thickBot="1">
      <c r="B225" s="2">
        <v>1</v>
      </c>
      <c r="C225" s="118" t="s">
        <v>514</v>
      </c>
      <c r="D225" s="119" t="s">
        <v>387</v>
      </c>
      <c r="E225" s="120">
        <v>15</v>
      </c>
      <c r="F225" s="120">
        <v>8</v>
      </c>
      <c r="G225" s="123"/>
    </row>
    <row r="226" spans="2:7" ht="21" customHeight="1" thickBot="1">
      <c r="B226" s="224" t="s">
        <v>33</v>
      </c>
      <c r="C226" s="224"/>
      <c r="D226" s="224"/>
      <c r="E226" s="224"/>
      <c r="F226" s="224"/>
      <c r="G226" s="224"/>
    </row>
    <row r="227" spans="2:7" ht="30" customHeight="1" thickBot="1">
      <c r="B227" s="2">
        <v>1</v>
      </c>
      <c r="C227" s="118" t="s">
        <v>11</v>
      </c>
      <c r="D227" s="119" t="s">
        <v>92</v>
      </c>
      <c r="E227" s="120">
        <v>1</v>
      </c>
      <c r="F227" s="120">
        <v>0</v>
      </c>
      <c r="G227" s="123"/>
    </row>
    <row r="228" spans="2:7" ht="21" customHeight="1" thickBot="1">
      <c r="B228" s="224" t="s">
        <v>34</v>
      </c>
      <c r="C228" s="224"/>
      <c r="D228" s="224"/>
      <c r="E228" s="224"/>
      <c r="F228" s="224"/>
      <c r="G228" s="224"/>
    </row>
    <row r="229" spans="2:7" ht="30.75" customHeight="1">
      <c r="B229" s="14">
        <v>1</v>
      </c>
      <c r="C229" s="130" t="s">
        <v>97</v>
      </c>
      <c r="D229" s="131" t="s">
        <v>75</v>
      </c>
      <c r="E229" s="131">
        <v>3</v>
      </c>
      <c r="F229" s="132">
        <v>1</v>
      </c>
      <c r="G229" s="103"/>
    </row>
    <row r="230" spans="2:7" ht="44.25" customHeight="1">
      <c r="B230" s="17">
        <v>2</v>
      </c>
      <c r="C230" s="64" t="s">
        <v>227</v>
      </c>
      <c r="D230" s="37" t="s">
        <v>394</v>
      </c>
      <c r="E230" s="37">
        <v>3</v>
      </c>
      <c r="F230" s="38">
        <v>3</v>
      </c>
      <c r="G230" s="105"/>
    </row>
    <row r="231" spans="2:7" ht="44.25" customHeight="1">
      <c r="B231" s="16">
        <v>3</v>
      </c>
      <c r="C231" s="64" t="s">
        <v>228</v>
      </c>
      <c r="D231" s="37" t="s">
        <v>394</v>
      </c>
      <c r="E231" s="37">
        <v>3</v>
      </c>
      <c r="F231" s="38">
        <v>1</v>
      </c>
      <c r="G231" s="105"/>
    </row>
    <row r="232" spans="2:7" ht="30.75" customHeight="1">
      <c r="B232" s="10">
        <v>4</v>
      </c>
      <c r="C232" s="64" t="s">
        <v>294</v>
      </c>
      <c r="D232" s="37" t="s">
        <v>333</v>
      </c>
      <c r="E232" s="37">
        <v>5</v>
      </c>
      <c r="F232" s="38">
        <v>0</v>
      </c>
      <c r="G232" s="105"/>
    </row>
    <row r="233" spans="2:7" ht="30.75" customHeight="1">
      <c r="B233" s="17">
        <v>5</v>
      </c>
      <c r="C233" s="64" t="s">
        <v>450</v>
      </c>
      <c r="D233" s="37" t="s">
        <v>168</v>
      </c>
      <c r="E233" s="37">
        <v>4</v>
      </c>
      <c r="F233" s="38">
        <v>2</v>
      </c>
      <c r="G233" s="105"/>
    </row>
    <row r="234" spans="2:7" ht="30.75" customHeight="1">
      <c r="B234" s="10">
        <v>6</v>
      </c>
      <c r="C234" s="64" t="s">
        <v>434</v>
      </c>
      <c r="D234" s="37" t="s">
        <v>442</v>
      </c>
      <c r="E234" s="37">
        <v>4</v>
      </c>
      <c r="F234" s="38">
        <v>4</v>
      </c>
      <c r="G234" s="105"/>
    </row>
    <row r="235" spans="2:7" ht="30.75" customHeight="1">
      <c r="B235" s="17">
        <v>7</v>
      </c>
      <c r="C235" s="64" t="s">
        <v>285</v>
      </c>
      <c r="D235" s="37" t="s">
        <v>74</v>
      </c>
      <c r="E235" s="37">
        <v>11</v>
      </c>
      <c r="F235" s="38">
        <v>2</v>
      </c>
      <c r="G235" s="105"/>
    </row>
    <row r="236" spans="2:7" ht="44.25" customHeight="1">
      <c r="B236" s="16">
        <v>8</v>
      </c>
      <c r="C236" s="64" t="s">
        <v>337</v>
      </c>
      <c r="D236" s="37" t="s">
        <v>420</v>
      </c>
      <c r="E236" s="37">
        <v>3</v>
      </c>
      <c r="F236" s="38">
        <v>0</v>
      </c>
      <c r="G236" s="105"/>
    </row>
    <row r="237" spans="2:7" ht="30" customHeight="1">
      <c r="B237" s="10">
        <v>9</v>
      </c>
      <c r="C237" s="64" t="s">
        <v>229</v>
      </c>
      <c r="D237" s="37" t="s">
        <v>76</v>
      </c>
      <c r="E237" s="37">
        <v>7</v>
      </c>
      <c r="F237" s="38">
        <v>5</v>
      </c>
      <c r="G237" s="105"/>
    </row>
    <row r="238" spans="2:7" ht="30" customHeight="1">
      <c r="B238" s="10">
        <v>10</v>
      </c>
      <c r="C238" s="64" t="s">
        <v>98</v>
      </c>
      <c r="D238" s="37" t="s">
        <v>395</v>
      </c>
      <c r="E238" s="37">
        <v>6</v>
      </c>
      <c r="F238" s="38">
        <v>6</v>
      </c>
      <c r="G238" s="105"/>
    </row>
    <row r="239" spans="2:7" ht="30" customHeight="1">
      <c r="B239" s="17">
        <v>11</v>
      </c>
      <c r="C239" s="64" t="s">
        <v>230</v>
      </c>
      <c r="D239" s="37" t="s">
        <v>396</v>
      </c>
      <c r="E239" s="37">
        <v>3</v>
      </c>
      <c r="F239" s="38">
        <v>3</v>
      </c>
      <c r="G239" s="105"/>
    </row>
    <row r="240" spans="2:7" ht="30" customHeight="1">
      <c r="B240" s="10">
        <v>12</v>
      </c>
      <c r="C240" s="64" t="s">
        <v>231</v>
      </c>
      <c r="D240" s="37" t="s">
        <v>89</v>
      </c>
      <c r="E240" s="37">
        <v>4</v>
      </c>
      <c r="F240" s="38">
        <v>3</v>
      </c>
      <c r="G240" s="105"/>
    </row>
    <row r="241" spans="2:7" ht="44.25" customHeight="1">
      <c r="B241" s="10">
        <v>13</v>
      </c>
      <c r="C241" s="64" t="s">
        <v>155</v>
      </c>
      <c r="D241" s="37" t="s">
        <v>78</v>
      </c>
      <c r="E241" s="37">
        <v>9</v>
      </c>
      <c r="F241" s="38">
        <v>4</v>
      </c>
      <c r="G241" s="105"/>
    </row>
    <row r="242" spans="2:7" ht="30" customHeight="1">
      <c r="B242" s="10">
        <v>14</v>
      </c>
      <c r="C242" s="64" t="s">
        <v>232</v>
      </c>
      <c r="D242" s="37" t="s">
        <v>57</v>
      </c>
      <c r="E242" s="37">
        <v>7</v>
      </c>
      <c r="F242" s="38">
        <v>5</v>
      </c>
      <c r="G242" s="181"/>
    </row>
    <row r="243" spans="2:7" ht="30" customHeight="1" thickBot="1">
      <c r="B243" s="25">
        <v>15</v>
      </c>
      <c r="C243" s="133" t="s">
        <v>316</v>
      </c>
      <c r="D243" s="134" t="s">
        <v>79</v>
      </c>
      <c r="E243" s="134">
        <v>2</v>
      </c>
      <c r="F243" s="135">
        <v>2</v>
      </c>
      <c r="G243" s="136"/>
    </row>
    <row r="244" spans="2:7" ht="15.75" customHeight="1" thickBot="1">
      <c r="B244" s="230" t="s">
        <v>0</v>
      </c>
      <c r="C244" s="231"/>
      <c r="D244" s="231"/>
      <c r="E244" s="3">
        <f>SUM(E229:E243)</f>
        <v>74</v>
      </c>
      <c r="F244" s="3">
        <f>F229+F230+F231+F232+F233+F234+F235+F236+F237+F238+F239+F240+F241+F242+F243</f>
        <v>41</v>
      </c>
      <c r="G244" s="32"/>
    </row>
    <row r="245" spans="2:7" ht="21" customHeight="1" thickBot="1">
      <c r="B245" s="224" t="s">
        <v>35</v>
      </c>
      <c r="C245" s="224"/>
      <c r="D245" s="224"/>
      <c r="E245" s="224"/>
      <c r="F245" s="224"/>
      <c r="G245" s="224"/>
    </row>
    <row r="246" spans="2:7" ht="44.25" customHeight="1">
      <c r="B246" s="28">
        <v>1</v>
      </c>
      <c r="C246" s="130" t="s">
        <v>515</v>
      </c>
      <c r="D246" s="131" t="s">
        <v>400</v>
      </c>
      <c r="E246" s="131">
        <v>5</v>
      </c>
      <c r="F246" s="132">
        <v>1</v>
      </c>
      <c r="G246" s="103"/>
    </row>
    <row r="247" spans="2:7" ht="30" customHeight="1">
      <c r="B247" s="16">
        <v>2</v>
      </c>
      <c r="C247" s="64" t="s">
        <v>286</v>
      </c>
      <c r="D247" s="37" t="s">
        <v>80</v>
      </c>
      <c r="E247" s="37">
        <v>6</v>
      </c>
      <c r="F247" s="38">
        <v>1</v>
      </c>
      <c r="G247" s="181"/>
    </row>
    <row r="248" spans="2:7" ht="30" customHeight="1">
      <c r="B248" s="16">
        <v>3</v>
      </c>
      <c r="C248" s="86" t="s">
        <v>178</v>
      </c>
      <c r="D248" s="52" t="s">
        <v>397</v>
      </c>
      <c r="E248" s="37">
        <v>1</v>
      </c>
      <c r="F248" s="38">
        <v>1</v>
      </c>
      <c r="G248" s="105"/>
    </row>
    <row r="249" spans="2:7" ht="45" customHeight="1">
      <c r="B249" s="16">
        <v>4</v>
      </c>
      <c r="C249" s="64" t="s">
        <v>431</v>
      </c>
      <c r="D249" s="37" t="s">
        <v>295</v>
      </c>
      <c r="E249" s="37">
        <v>2</v>
      </c>
      <c r="F249" s="38">
        <v>2</v>
      </c>
      <c r="G249" s="105"/>
    </row>
    <row r="250" spans="2:7" ht="30" customHeight="1" thickBot="1">
      <c r="B250" s="15">
        <v>5</v>
      </c>
      <c r="C250" s="133" t="s">
        <v>87</v>
      </c>
      <c r="D250" s="134" t="s">
        <v>57</v>
      </c>
      <c r="E250" s="134">
        <v>3</v>
      </c>
      <c r="F250" s="135">
        <v>0</v>
      </c>
      <c r="G250" s="136"/>
    </row>
    <row r="251" spans="2:7" ht="15.75" customHeight="1" thickBot="1">
      <c r="B251" s="230" t="s">
        <v>0</v>
      </c>
      <c r="C251" s="231"/>
      <c r="D251" s="231"/>
      <c r="E251" s="3">
        <f>SUM(E246:E250)</f>
        <v>17</v>
      </c>
      <c r="F251" s="3">
        <f>SUM(F246:F250)</f>
        <v>5</v>
      </c>
      <c r="G251" s="32"/>
    </row>
    <row r="252" spans="2:7" ht="21" customHeight="1" thickBot="1">
      <c r="B252" s="90"/>
      <c r="C252" s="224" t="s">
        <v>428</v>
      </c>
      <c r="D252" s="224"/>
      <c r="E252" s="224"/>
      <c r="F252" s="224"/>
      <c r="G252" s="224"/>
    </row>
    <row r="253" spans="2:7" ht="30" customHeight="1" thickBot="1">
      <c r="B253" s="2">
        <v>1</v>
      </c>
      <c r="C253" s="171" t="s">
        <v>487</v>
      </c>
      <c r="D253" s="165" t="s">
        <v>80</v>
      </c>
      <c r="E253" s="166">
        <v>2</v>
      </c>
      <c r="F253" s="166">
        <v>1</v>
      </c>
      <c r="G253" s="123"/>
    </row>
    <row r="254" spans="2:7" ht="21" customHeight="1" thickBot="1">
      <c r="B254" s="224" t="s">
        <v>36</v>
      </c>
      <c r="C254" s="224"/>
      <c r="D254" s="224"/>
      <c r="E254" s="224"/>
      <c r="F254" s="224"/>
      <c r="G254" s="224"/>
    </row>
    <row r="255" spans="2:7" ht="44.25" customHeight="1" thickBot="1">
      <c r="B255" s="2">
        <v>1</v>
      </c>
      <c r="C255" s="118" t="s">
        <v>268</v>
      </c>
      <c r="D255" s="119" t="s">
        <v>399</v>
      </c>
      <c r="E255" s="120">
        <v>6</v>
      </c>
      <c r="F255" s="120">
        <v>5</v>
      </c>
      <c r="G255" s="123"/>
    </row>
    <row r="256" spans="2:7" ht="21" customHeight="1" thickBot="1">
      <c r="B256" s="224" t="s">
        <v>37</v>
      </c>
      <c r="C256" s="224"/>
      <c r="D256" s="224"/>
      <c r="E256" s="224"/>
      <c r="F256" s="224"/>
      <c r="G256" s="224"/>
    </row>
    <row r="257" spans="2:7" ht="30" customHeight="1">
      <c r="B257" s="14">
        <v>1</v>
      </c>
      <c r="C257" s="130" t="s">
        <v>335</v>
      </c>
      <c r="D257" s="131" t="s">
        <v>336</v>
      </c>
      <c r="E257" s="131">
        <v>30</v>
      </c>
      <c r="F257" s="132">
        <v>0</v>
      </c>
      <c r="G257" s="191"/>
    </row>
    <row r="258" spans="2:7" ht="30" customHeight="1">
      <c r="B258" s="10">
        <v>2</v>
      </c>
      <c r="C258" s="64" t="s">
        <v>233</v>
      </c>
      <c r="D258" s="37" t="s">
        <v>141</v>
      </c>
      <c r="E258" s="37">
        <v>3</v>
      </c>
      <c r="F258" s="38">
        <v>0</v>
      </c>
      <c r="G258" s="105"/>
    </row>
    <row r="259" spans="2:7" ht="30" customHeight="1">
      <c r="B259" s="17">
        <v>3</v>
      </c>
      <c r="C259" s="64" t="s">
        <v>234</v>
      </c>
      <c r="D259" s="37" t="s">
        <v>398</v>
      </c>
      <c r="E259" s="37">
        <v>2</v>
      </c>
      <c r="F259" s="38">
        <v>1</v>
      </c>
      <c r="G259" s="105"/>
    </row>
    <row r="260" spans="2:7" ht="30" customHeight="1">
      <c r="B260" s="10">
        <v>4</v>
      </c>
      <c r="C260" s="64" t="s">
        <v>235</v>
      </c>
      <c r="D260" s="37" t="s">
        <v>401</v>
      </c>
      <c r="E260" s="37">
        <v>6</v>
      </c>
      <c r="F260" s="38">
        <v>3</v>
      </c>
      <c r="G260" s="105"/>
    </row>
    <row r="261" spans="2:7" ht="44.25" customHeight="1">
      <c r="B261" s="17">
        <v>5</v>
      </c>
      <c r="C261" s="64" t="s">
        <v>276</v>
      </c>
      <c r="D261" s="37" t="s">
        <v>275</v>
      </c>
      <c r="E261" s="37">
        <v>4</v>
      </c>
      <c r="F261" s="38">
        <v>0</v>
      </c>
      <c r="G261" s="104"/>
    </row>
    <row r="262" spans="2:7" ht="30" customHeight="1">
      <c r="B262" s="16">
        <v>6</v>
      </c>
      <c r="C262" s="64" t="s">
        <v>272</v>
      </c>
      <c r="D262" s="37" t="s">
        <v>273</v>
      </c>
      <c r="E262" s="37">
        <v>5</v>
      </c>
      <c r="F262" s="38">
        <v>1</v>
      </c>
      <c r="G262" s="182"/>
    </row>
    <row r="263" spans="2:7" ht="30" customHeight="1">
      <c r="B263" s="10">
        <v>7</v>
      </c>
      <c r="C263" s="64" t="s">
        <v>236</v>
      </c>
      <c r="D263" s="37" t="s">
        <v>132</v>
      </c>
      <c r="E263" s="37">
        <v>4</v>
      </c>
      <c r="F263" s="38">
        <v>2</v>
      </c>
      <c r="G263" s="181"/>
    </row>
    <row r="264" spans="2:7" ht="30" customHeight="1" thickBot="1">
      <c r="B264" s="25">
        <v>8</v>
      </c>
      <c r="C264" s="148" t="s">
        <v>380</v>
      </c>
      <c r="D264" s="134" t="s">
        <v>381</v>
      </c>
      <c r="E264" s="134">
        <v>2</v>
      </c>
      <c r="F264" s="135">
        <v>2</v>
      </c>
      <c r="G264" s="174"/>
    </row>
    <row r="265" spans="2:7" ht="15.75" customHeight="1" thickBot="1">
      <c r="B265" s="230" t="s">
        <v>0</v>
      </c>
      <c r="C265" s="231"/>
      <c r="D265" s="231"/>
      <c r="E265" s="3">
        <f>SUM(E257:E264)</f>
        <v>56</v>
      </c>
      <c r="F265" s="3">
        <f>SUM(F257:F264)</f>
        <v>9</v>
      </c>
      <c r="G265" s="32"/>
    </row>
    <row r="266" spans="2:7" ht="21" customHeight="1" thickBot="1">
      <c r="B266" s="224" t="s">
        <v>191</v>
      </c>
      <c r="C266" s="224"/>
      <c r="D266" s="224"/>
      <c r="E266" s="224"/>
      <c r="F266" s="224"/>
      <c r="G266" s="224"/>
    </row>
    <row r="267" spans="2:7" ht="30.75" customHeight="1">
      <c r="B267" s="14">
        <v>1</v>
      </c>
      <c r="C267" s="100" t="s">
        <v>488</v>
      </c>
      <c r="D267" s="101" t="s">
        <v>169</v>
      </c>
      <c r="E267" s="131">
        <v>2</v>
      </c>
      <c r="F267" s="132">
        <v>2</v>
      </c>
      <c r="G267" s="192"/>
    </row>
    <row r="268" spans="2:7" ht="30.75" customHeight="1" thickBot="1">
      <c r="B268" s="25">
        <v>2</v>
      </c>
      <c r="C268" s="141" t="s">
        <v>308</v>
      </c>
      <c r="D268" s="142" t="s">
        <v>309</v>
      </c>
      <c r="E268" s="134">
        <v>2</v>
      </c>
      <c r="F268" s="135">
        <v>0</v>
      </c>
      <c r="G268" s="193"/>
    </row>
    <row r="269" spans="2:7" ht="15.75" customHeight="1" thickBot="1">
      <c r="B269" s="230" t="s">
        <v>0</v>
      </c>
      <c r="C269" s="231"/>
      <c r="D269" s="231"/>
      <c r="E269" s="3">
        <f>SUM(E267:E268)</f>
        <v>4</v>
      </c>
      <c r="F269" s="3">
        <f>SUM(F267:F268)</f>
        <v>2</v>
      </c>
      <c r="G269" s="32"/>
    </row>
    <row r="270" spans="2:7" ht="21" customHeight="1" thickBot="1">
      <c r="B270" s="224" t="s">
        <v>38</v>
      </c>
      <c r="C270" s="224"/>
      <c r="D270" s="224"/>
      <c r="E270" s="224"/>
      <c r="F270" s="224"/>
      <c r="G270" s="224"/>
    </row>
    <row r="271" spans="2:7" ht="30" customHeight="1">
      <c r="B271" s="14">
        <v>1</v>
      </c>
      <c r="C271" s="100" t="s">
        <v>455</v>
      </c>
      <c r="D271" s="101" t="s">
        <v>138</v>
      </c>
      <c r="E271" s="131">
        <v>3</v>
      </c>
      <c r="F271" s="132">
        <v>1</v>
      </c>
      <c r="G271" s="103"/>
    </row>
    <row r="272" spans="2:7" ht="30" customHeight="1">
      <c r="B272" s="17">
        <v>2</v>
      </c>
      <c r="C272" s="66" t="s">
        <v>170</v>
      </c>
      <c r="D272" s="42" t="s">
        <v>169</v>
      </c>
      <c r="E272" s="44">
        <v>8</v>
      </c>
      <c r="F272" s="45">
        <v>1</v>
      </c>
      <c r="G272" s="194"/>
    </row>
    <row r="273" spans="2:7" ht="44.25" customHeight="1">
      <c r="B273" s="10">
        <v>3</v>
      </c>
      <c r="C273" s="66" t="s">
        <v>237</v>
      </c>
      <c r="D273" s="42" t="s">
        <v>402</v>
      </c>
      <c r="E273" s="44">
        <v>7</v>
      </c>
      <c r="F273" s="45">
        <v>1</v>
      </c>
      <c r="G273" s="195"/>
    </row>
    <row r="274" spans="2:7" ht="30" customHeight="1">
      <c r="B274" s="17">
        <v>4</v>
      </c>
      <c r="C274" s="66" t="s">
        <v>436</v>
      </c>
      <c r="D274" s="42" t="s">
        <v>142</v>
      </c>
      <c r="E274" s="44">
        <v>6</v>
      </c>
      <c r="F274" s="45">
        <v>1</v>
      </c>
      <c r="G274" s="181"/>
    </row>
    <row r="275" spans="2:7" ht="30" customHeight="1">
      <c r="B275" s="16">
        <v>5</v>
      </c>
      <c r="C275" s="66" t="s">
        <v>99</v>
      </c>
      <c r="D275" s="42" t="s">
        <v>143</v>
      </c>
      <c r="E275" s="42">
        <v>3</v>
      </c>
      <c r="F275" s="43">
        <v>0</v>
      </c>
      <c r="G275" s="105"/>
    </row>
    <row r="276" spans="2:7" ht="30" customHeight="1">
      <c r="B276" s="16">
        <v>6</v>
      </c>
      <c r="C276" s="66" t="s">
        <v>113</v>
      </c>
      <c r="D276" s="42" t="s">
        <v>403</v>
      </c>
      <c r="E276" s="44">
        <v>2</v>
      </c>
      <c r="F276" s="45">
        <v>0</v>
      </c>
      <c r="G276" s="105"/>
    </row>
    <row r="277" spans="2:7" ht="30" customHeight="1">
      <c r="B277" s="16">
        <v>7</v>
      </c>
      <c r="C277" s="66" t="s">
        <v>238</v>
      </c>
      <c r="D277" s="42" t="s">
        <v>404</v>
      </c>
      <c r="E277" s="44">
        <v>2</v>
      </c>
      <c r="F277" s="45">
        <v>0</v>
      </c>
      <c r="G277" s="105"/>
    </row>
    <row r="278" spans="2:7" ht="30" customHeight="1">
      <c r="B278" s="10">
        <v>8</v>
      </c>
      <c r="C278" s="66" t="s">
        <v>239</v>
      </c>
      <c r="D278" s="42" t="s">
        <v>144</v>
      </c>
      <c r="E278" s="44">
        <v>3</v>
      </c>
      <c r="F278" s="45">
        <v>1</v>
      </c>
      <c r="G278" s="105"/>
    </row>
    <row r="279" spans="2:7" ht="30" customHeight="1">
      <c r="B279" s="17">
        <v>9</v>
      </c>
      <c r="C279" s="66" t="s">
        <v>147</v>
      </c>
      <c r="D279" s="42" t="s">
        <v>145</v>
      </c>
      <c r="E279" s="44">
        <v>2</v>
      </c>
      <c r="F279" s="45">
        <v>0</v>
      </c>
      <c r="G279" s="105"/>
    </row>
    <row r="280" spans="2:7" ht="30" customHeight="1" thickBot="1">
      <c r="B280" s="15">
        <v>10</v>
      </c>
      <c r="C280" s="148" t="s">
        <v>240</v>
      </c>
      <c r="D280" s="142" t="s">
        <v>146</v>
      </c>
      <c r="E280" s="142">
        <v>2</v>
      </c>
      <c r="F280" s="190">
        <v>1</v>
      </c>
      <c r="G280" s="136"/>
    </row>
    <row r="281" spans="2:7" ht="15.75" customHeight="1" thickBot="1">
      <c r="B281" s="230" t="s">
        <v>0</v>
      </c>
      <c r="C281" s="231"/>
      <c r="D281" s="231"/>
      <c r="E281" s="4">
        <f>SUM(E271:E280)</f>
        <v>38</v>
      </c>
      <c r="F281" s="8">
        <f>SUM(F271:F280)</f>
        <v>6</v>
      </c>
      <c r="G281" s="32"/>
    </row>
    <row r="282" spans="2:7" ht="21" customHeight="1" thickBot="1">
      <c r="B282" s="224" t="s">
        <v>39</v>
      </c>
      <c r="C282" s="224"/>
      <c r="D282" s="224"/>
      <c r="E282" s="224"/>
      <c r="F282" s="224"/>
      <c r="G282" s="224"/>
    </row>
    <row r="283" spans="2:7" ht="30" customHeight="1">
      <c r="B283" s="14">
        <v>1</v>
      </c>
      <c r="C283" s="130" t="s">
        <v>344</v>
      </c>
      <c r="D283" s="131" t="s">
        <v>345</v>
      </c>
      <c r="E283" s="131">
        <v>2</v>
      </c>
      <c r="F283" s="132">
        <v>0</v>
      </c>
      <c r="G283" s="191"/>
    </row>
    <row r="284" spans="2:7" ht="58.5" customHeight="1" thickBot="1">
      <c r="B284" s="25">
        <v>2</v>
      </c>
      <c r="C284" s="133" t="s">
        <v>464</v>
      </c>
      <c r="D284" s="134" t="s">
        <v>405</v>
      </c>
      <c r="E284" s="134">
        <v>2</v>
      </c>
      <c r="F284" s="135">
        <v>0</v>
      </c>
      <c r="G284" s="196"/>
    </row>
    <row r="285" spans="2:7" ht="15.75" customHeight="1" thickBot="1">
      <c r="B285" s="230" t="s">
        <v>0</v>
      </c>
      <c r="C285" s="231"/>
      <c r="D285" s="231"/>
      <c r="E285" s="3">
        <f>SUM(E283:E284)</f>
        <v>4</v>
      </c>
      <c r="F285" s="3">
        <f>SUM(F283:F284)</f>
        <v>0</v>
      </c>
      <c r="G285" s="32"/>
    </row>
    <row r="286" spans="2:7" ht="21" customHeight="1" thickBot="1">
      <c r="B286" s="224" t="s">
        <v>40</v>
      </c>
      <c r="C286" s="224"/>
      <c r="D286" s="224"/>
      <c r="E286" s="224"/>
      <c r="F286" s="224"/>
      <c r="G286" s="224"/>
    </row>
    <row r="287" spans="2:7" ht="30" customHeight="1">
      <c r="B287" s="14">
        <v>1</v>
      </c>
      <c r="C287" s="100" t="s">
        <v>159</v>
      </c>
      <c r="D287" s="101" t="s">
        <v>160</v>
      </c>
      <c r="E287" s="101">
        <v>25</v>
      </c>
      <c r="F287" s="102">
        <v>13</v>
      </c>
      <c r="G287" s="197"/>
    </row>
    <row r="288" spans="2:7" ht="30" customHeight="1">
      <c r="B288" s="10">
        <v>2</v>
      </c>
      <c r="C288" s="66" t="s">
        <v>449</v>
      </c>
      <c r="D288" s="42" t="s">
        <v>160</v>
      </c>
      <c r="E288" s="42">
        <v>10</v>
      </c>
      <c r="F288" s="43">
        <v>5</v>
      </c>
      <c r="G288" s="104"/>
    </row>
    <row r="289" spans="2:7" ht="30" customHeight="1" thickBot="1">
      <c r="B289" s="25">
        <v>3</v>
      </c>
      <c r="C289" s="141" t="s">
        <v>241</v>
      </c>
      <c r="D289" s="142" t="s">
        <v>406</v>
      </c>
      <c r="E289" s="142">
        <v>4</v>
      </c>
      <c r="F289" s="190">
        <v>3</v>
      </c>
      <c r="G289" s="198"/>
    </row>
    <row r="290" spans="2:7" ht="15.75" customHeight="1" thickBot="1">
      <c r="B290" s="230" t="s">
        <v>0</v>
      </c>
      <c r="C290" s="231"/>
      <c r="D290" s="231"/>
      <c r="E290" s="4">
        <f>SUM(E287:E289)</f>
        <v>39</v>
      </c>
      <c r="F290" s="8">
        <f>SUM(F287:F289)</f>
        <v>21</v>
      </c>
      <c r="G290" s="32"/>
    </row>
    <row r="291" spans="2:7" ht="21" customHeight="1" thickBot="1">
      <c r="B291" s="224" t="s">
        <v>46</v>
      </c>
      <c r="C291" s="224"/>
      <c r="D291" s="224"/>
      <c r="E291" s="224"/>
      <c r="F291" s="224"/>
      <c r="G291" s="224"/>
    </row>
    <row r="292" spans="2:7" ht="30" customHeight="1" thickBot="1">
      <c r="B292" s="2">
        <v>1</v>
      </c>
      <c r="C292" s="153" t="s">
        <v>185</v>
      </c>
      <c r="D292" s="143" t="s">
        <v>184</v>
      </c>
      <c r="E292" s="166">
        <v>3</v>
      </c>
      <c r="F292" s="166">
        <v>1</v>
      </c>
      <c r="G292" s="199"/>
    </row>
    <row r="293" spans="2:7" ht="21" customHeight="1" thickBot="1">
      <c r="B293" s="224" t="s">
        <v>41</v>
      </c>
      <c r="C293" s="224"/>
      <c r="D293" s="224"/>
      <c r="E293" s="224"/>
      <c r="F293" s="224"/>
      <c r="G293" s="224"/>
    </row>
    <row r="294" spans="2:7" ht="30" customHeight="1">
      <c r="B294" s="28">
        <v>1</v>
      </c>
      <c r="C294" s="100" t="s">
        <v>253</v>
      </c>
      <c r="D294" s="101" t="s">
        <v>186</v>
      </c>
      <c r="E294" s="131">
        <v>3</v>
      </c>
      <c r="F294" s="132">
        <v>1</v>
      </c>
      <c r="G294" s="103"/>
    </row>
    <row r="295" spans="2:7" ht="45" customHeight="1">
      <c r="B295" s="10">
        <v>2</v>
      </c>
      <c r="C295" s="66" t="s">
        <v>190</v>
      </c>
      <c r="D295" s="42" t="s">
        <v>399</v>
      </c>
      <c r="E295" s="44">
        <v>12</v>
      </c>
      <c r="F295" s="45">
        <v>0</v>
      </c>
      <c r="G295" s="105"/>
    </row>
    <row r="296" spans="2:7" ht="30" customHeight="1">
      <c r="B296" s="17">
        <v>3</v>
      </c>
      <c r="C296" s="66" t="s">
        <v>287</v>
      </c>
      <c r="D296" s="42" t="s">
        <v>148</v>
      </c>
      <c r="E296" s="44">
        <v>14</v>
      </c>
      <c r="F296" s="45">
        <v>0</v>
      </c>
      <c r="G296" s="105"/>
    </row>
    <row r="297" spans="2:7" ht="43.5" customHeight="1">
      <c r="B297" s="10">
        <v>4</v>
      </c>
      <c r="C297" s="66" t="s">
        <v>489</v>
      </c>
      <c r="D297" s="42" t="s">
        <v>352</v>
      </c>
      <c r="E297" s="44">
        <v>2</v>
      </c>
      <c r="F297" s="45">
        <v>0</v>
      </c>
      <c r="G297" s="105"/>
    </row>
    <row r="298" spans="2:7" ht="30" customHeight="1">
      <c r="B298" s="10">
        <v>5</v>
      </c>
      <c r="C298" s="66" t="s">
        <v>254</v>
      </c>
      <c r="D298" s="42" t="s">
        <v>149</v>
      </c>
      <c r="E298" s="44">
        <v>8</v>
      </c>
      <c r="F298" s="45">
        <v>2</v>
      </c>
      <c r="G298" s="105"/>
    </row>
    <row r="299" spans="2:7" ht="30" customHeight="1">
      <c r="B299" s="10">
        <v>6</v>
      </c>
      <c r="C299" s="66" t="s">
        <v>171</v>
      </c>
      <c r="D299" s="42" t="s">
        <v>407</v>
      </c>
      <c r="E299" s="44">
        <v>2</v>
      </c>
      <c r="F299" s="45">
        <v>1</v>
      </c>
      <c r="G299" s="105"/>
    </row>
    <row r="300" spans="2:7" ht="30" customHeight="1">
      <c r="B300" s="10">
        <v>7</v>
      </c>
      <c r="C300" s="66" t="s">
        <v>114</v>
      </c>
      <c r="D300" s="42" t="s">
        <v>408</v>
      </c>
      <c r="E300" s="42">
        <v>4</v>
      </c>
      <c r="F300" s="45">
        <v>0</v>
      </c>
      <c r="G300" s="200"/>
    </row>
    <row r="301" spans="2:7" ht="30" customHeight="1">
      <c r="B301" s="10">
        <v>8</v>
      </c>
      <c r="C301" s="66" t="s">
        <v>100</v>
      </c>
      <c r="D301" s="42" t="s">
        <v>150</v>
      </c>
      <c r="E301" s="42">
        <v>3</v>
      </c>
      <c r="F301" s="43">
        <v>0</v>
      </c>
      <c r="G301" s="105"/>
    </row>
    <row r="302" spans="2:7" ht="30" customHeight="1" thickBot="1">
      <c r="B302" s="25">
        <v>9</v>
      </c>
      <c r="C302" s="141" t="s">
        <v>330</v>
      </c>
      <c r="D302" s="142" t="s">
        <v>331</v>
      </c>
      <c r="E302" s="142">
        <v>2</v>
      </c>
      <c r="F302" s="190">
        <v>0</v>
      </c>
      <c r="G302" s="185"/>
    </row>
    <row r="303" spans="2:7" ht="15.75" customHeight="1" thickBot="1">
      <c r="B303" s="230" t="s">
        <v>0</v>
      </c>
      <c r="C303" s="231"/>
      <c r="D303" s="231"/>
      <c r="E303" s="4">
        <f>SUM(E294:E302)</f>
        <v>50</v>
      </c>
      <c r="F303" s="8">
        <f>SUM(F294:F302)</f>
        <v>4</v>
      </c>
      <c r="G303" s="32"/>
    </row>
    <row r="304" spans="2:7" ht="21" customHeight="1" thickBot="1">
      <c r="B304" s="224" t="s">
        <v>42</v>
      </c>
      <c r="C304" s="224"/>
      <c r="D304" s="224"/>
      <c r="E304" s="224"/>
      <c r="F304" s="224"/>
      <c r="G304" s="224"/>
    </row>
    <row r="305" spans="2:7" ht="44.25" customHeight="1">
      <c r="B305" s="14">
        <v>1</v>
      </c>
      <c r="C305" s="114" t="s">
        <v>504</v>
      </c>
      <c r="D305" s="115" t="s">
        <v>409</v>
      </c>
      <c r="E305" s="115">
        <v>5</v>
      </c>
      <c r="F305" s="116">
        <v>4</v>
      </c>
      <c r="G305" s="103"/>
    </row>
    <row r="306" spans="2:7" ht="44.25" customHeight="1" thickBot="1">
      <c r="B306" s="25">
        <v>2</v>
      </c>
      <c r="C306" s="178" t="s">
        <v>505</v>
      </c>
      <c r="D306" s="173" t="s">
        <v>410</v>
      </c>
      <c r="E306" s="173">
        <v>1</v>
      </c>
      <c r="F306" s="179">
        <v>1</v>
      </c>
      <c r="G306" s="136"/>
    </row>
    <row r="307" spans="2:7" ht="15.75" customHeight="1" thickBot="1">
      <c r="B307" s="230" t="s">
        <v>0</v>
      </c>
      <c r="C307" s="231"/>
      <c r="D307" s="231"/>
      <c r="E307" s="5">
        <f>SUM(E305:E306)</f>
        <v>6</v>
      </c>
      <c r="F307" s="5">
        <f>SUM(F305:F306)</f>
        <v>5</v>
      </c>
      <c r="G307" s="32"/>
    </row>
    <row r="308" spans="2:7" ht="21" customHeight="1" thickBot="1">
      <c r="B308" s="224" t="s">
        <v>43</v>
      </c>
      <c r="C308" s="224"/>
      <c r="D308" s="224"/>
      <c r="E308" s="224"/>
      <c r="F308" s="224"/>
      <c r="G308" s="224"/>
    </row>
    <row r="309" spans="2:7" ht="45" customHeight="1">
      <c r="B309" s="28">
        <v>1</v>
      </c>
      <c r="C309" s="130" t="s">
        <v>255</v>
      </c>
      <c r="D309" s="131" t="s">
        <v>411</v>
      </c>
      <c r="E309" s="131">
        <v>3</v>
      </c>
      <c r="F309" s="132">
        <v>1</v>
      </c>
      <c r="G309" s="103"/>
    </row>
    <row r="310" spans="2:7" ht="45" customHeight="1">
      <c r="B310" s="16">
        <v>2</v>
      </c>
      <c r="C310" s="64" t="s">
        <v>179</v>
      </c>
      <c r="D310" s="37" t="s">
        <v>151</v>
      </c>
      <c r="E310" s="37">
        <v>4</v>
      </c>
      <c r="F310" s="38">
        <v>3</v>
      </c>
      <c r="G310" s="105"/>
    </row>
    <row r="311" spans="2:7" ht="30" customHeight="1">
      <c r="B311" s="16">
        <v>3</v>
      </c>
      <c r="C311" s="64" t="s">
        <v>288</v>
      </c>
      <c r="D311" s="37" t="s">
        <v>152</v>
      </c>
      <c r="E311" s="37">
        <v>5</v>
      </c>
      <c r="F311" s="38">
        <v>4</v>
      </c>
      <c r="G311" s="105"/>
    </row>
    <row r="312" spans="2:7" ht="45" customHeight="1">
      <c r="B312" s="16">
        <v>4</v>
      </c>
      <c r="C312" s="64" t="s">
        <v>355</v>
      </c>
      <c r="D312" s="37" t="s">
        <v>152</v>
      </c>
      <c r="E312" s="37">
        <v>3</v>
      </c>
      <c r="F312" s="38">
        <v>2</v>
      </c>
      <c r="G312" s="105"/>
    </row>
    <row r="313" spans="2:7" ht="32.25" customHeight="1">
      <c r="B313" s="16">
        <v>5</v>
      </c>
      <c r="C313" s="64" t="s">
        <v>274</v>
      </c>
      <c r="D313" s="37" t="s">
        <v>81</v>
      </c>
      <c r="E313" s="37">
        <v>6</v>
      </c>
      <c r="F313" s="38">
        <v>5</v>
      </c>
      <c r="G313" s="105"/>
    </row>
    <row r="314" spans="2:7" ht="30" customHeight="1">
      <c r="B314" s="10">
        <v>6</v>
      </c>
      <c r="C314" s="64" t="s">
        <v>180</v>
      </c>
      <c r="D314" s="37" t="s">
        <v>412</v>
      </c>
      <c r="E314" s="37">
        <v>3</v>
      </c>
      <c r="F314" s="38">
        <v>2</v>
      </c>
      <c r="G314" s="105"/>
    </row>
    <row r="315" spans="2:7" ht="30" customHeight="1">
      <c r="B315" s="10">
        <v>7</v>
      </c>
      <c r="C315" s="64" t="s">
        <v>256</v>
      </c>
      <c r="D315" s="37" t="s">
        <v>413</v>
      </c>
      <c r="E315" s="37">
        <v>2</v>
      </c>
      <c r="F315" s="38">
        <v>1</v>
      </c>
      <c r="G315" s="105"/>
    </row>
    <row r="316" spans="2:7" ht="30" customHeight="1">
      <c r="B316" s="10">
        <v>8</v>
      </c>
      <c r="C316" s="64" t="s">
        <v>257</v>
      </c>
      <c r="D316" s="37" t="s">
        <v>77</v>
      </c>
      <c r="E316" s="37">
        <v>1</v>
      </c>
      <c r="F316" s="38">
        <v>1</v>
      </c>
      <c r="G316" s="105"/>
    </row>
    <row r="317" spans="2:7" ht="30" customHeight="1">
      <c r="B317" s="10">
        <v>9</v>
      </c>
      <c r="C317" s="64" t="s">
        <v>258</v>
      </c>
      <c r="D317" s="37" t="s">
        <v>101</v>
      </c>
      <c r="E317" s="37">
        <v>3</v>
      </c>
      <c r="F317" s="38">
        <v>2</v>
      </c>
      <c r="G317" s="105"/>
    </row>
    <row r="318" spans="2:7" ht="30" customHeight="1">
      <c r="B318" s="10">
        <v>10</v>
      </c>
      <c r="C318" s="64" t="s">
        <v>259</v>
      </c>
      <c r="D318" s="37" t="s">
        <v>12</v>
      </c>
      <c r="E318" s="37">
        <v>3</v>
      </c>
      <c r="F318" s="38">
        <v>2</v>
      </c>
      <c r="G318" s="105"/>
    </row>
    <row r="319" spans="2:7" ht="30" customHeight="1" thickBot="1">
      <c r="B319" s="25">
        <v>11</v>
      </c>
      <c r="C319" s="133" t="s">
        <v>260</v>
      </c>
      <c r="D319" s="134" t="s">
        <v>12</v>
      </c>
      <c r="E319" s="134">
        <v>3</v>
      </c>
      <c r="F319" s="135">
        <v>2</v>
      </c>
      <c r="G319" s="136"/>
    </row>
    <row r="320" spans="2:7" ht="16.5" customHeight="1" thickBot="1">
      <c r="B320" s="230" t="s">
        <v>0</v>
      </c>
      <c r="C320" s="231"/>
      <c r="D320" s="231"/>
      <c r="E320" s="3">
        <f>SUM(E309:E319)</f>
        <v>36</v>
      </c>
      <c r="F320" s="3">
        <f>SUM(F309:F319)</f>
        <v>25</v>
      </c>
      <c r="G320" s="32"/>
    </row>
    <row r="321" spans="2:7" ht="21" customHeight="1" thickBot="1">
      <c r="B321" s="224" t="s">
        <v>6</v>
      </c>
      <c r="C321" s="224"/>
      <c r="D321" s="224"/>
      <c r="E321" s="224"/>
      <c r="F321" s="224"/>
      <c r="G321" s="224"/>
    </row>
    <row r="322" spans="2:7" ht="30.75" customHeight="1">
      <c r="B322" s="18">
        <v>1</v>
      </c>
      <c r="C322" s="130" t="s">
        <v>490</v>
      </c>
      <c r="D322" s="131" t="s">
        <v>122</v>
      </c>
      <c r="E322" s="131">
        <v>4</v>
      </c>
      <c r="F322" s="132">
        <v>0</v>
      </c>
      <c r="G322" s="117"/>
    </row>
    <row r="323" spans="2:7" ht="30.75" customHeight="1">
      <c r="B323" s="19">
        <v>2</v>
      </c>
      <c r="C323" s="64" t="s">
        <v>459</v>
      </c>
      <c r="D323" s="37" t="s">
        <v>414</v>
      </c>
      <c r="E323" s="37">
        <v>4</v>
      </c>
      <c r="F323" s="38">
        <v>0</v>
      </c>
      <c r="G323" s="109"/>
    </row>
    <row r="324" spans="2:7" ht="30.75" customHeight="1" thickBot="1">
      <c r="B324" s="30">
        <v>3</v>
      </c>
      <c r="C324" s="133" t="s">
        <v>317</v>
      </c>
      <c r="D324" s="134" t="s">
        <v>123</v>
      </c>
      <c r="E324" s="134">
        <v>3</v>
      </c>
      <c r="F324" s="135">
        <v>0</v>
      </c>
      <c r="G324" s="151"/>
    </row>
    <row r="325" spans="2:7" ht="15.75" customHeight="1" thickBot="1">
      <c r="B325" s="230" t="s">
        <v>0</v>
      </c>
      <c r="C325" s="231"/>
      <c r="D325" s="231"/>
      <c r="E325" s="3">
        <f>SUM(E322:E324)</f>
        <v>11</v>
      </c>
      <c r="F325" s="3">
        <f>SUM(F322:F324)</f>
        <v>0</v>
      </c>
      <c r="G325" s="33"/>
    </row>
    <row r="326" spans="2:7" s="23" customFormat="1" ht="21" customHeight="1" thickBot="1">
      <c r="B326" s="224" t="s">
        <v>350</v>
      </c>
      <c r="C326" s="224"/>
      <c r="D326" s="224"/>
      <c r="E326" s="224"/>
      <c r="F326" s="224"/>
      <c r="G326" s="224"/>
    </row>
    <row r="327" spans="2:7" s="23" customFormat="1" ht="30" customHeight="1" thickBot="1">
      <c r="B327" s="2">
        <v>1</v>
      </c>
      <c r="C327" s="118" t="s">
        <v>349</v>
      </c>
      <c r="D327" s="119" t="s">
        <v>351</v>
      </c>
      <c r="E327" s="120">
        <v>1</v>
      </c>
      <c r="F327" s="120">
        <v>1</v>
      </c>
      <c r="G327" s="201"/>
    </row>
    <row r="328" spans="2:7" s="23" customFormat="1" ht="21" customHeight="1" thickBot="1">
      <c r="B328" s="224" t="s">
        <v>305</v>
      </c>
      <c r="C328" s="224"/>
      <c r="D328" s="224"/>
      <c r="E328" s="224"/>
      <c r="F328" s="224"/>
      <c r="G328" s="224"/>
    </row>
    <row r="329" spans="2:7" ht="30.75" customHeight="1" thickBot="1">
      <c r="B329" s="2">
        <v>1</v>
      </c>
      <c r="C329" s="171" t="s">
        <v>304</v>
      </c>
      <c r="D329" s="165" t="s">
        <v>437</v>
      </c>
      <c r="E329" s="166">
        <v>2</v>
      </c>
      <c r="F329" s="166">
        <v>0</v>
      </c>
      <c r="G329" s="202"/>
    </row>
    <row r="330" spans="2:7" ht="21" customHeight="1" thickBot="1">
      <c r="B330" s="224" t="s">
        <v>45</v>
      </c>
      <c r="C330" s="224"/>
      <c r="D330" s="224"/>
      <c r="E330" s="224"/>
      <c r="F330" s="224"/>
      <c r="G330" s="224"/>
    </row>
    <row r="331" spans="2:7" ht="30" customHeight="1" thickBot="1">
      <c r="B331" s="2">
        <v>1</v>
      </c>
      <c r="C331" s="171" t="s">
        <v>491</v>
      </c>
      <c r="D331" s="165" t="s">
        <v>88</v>
      </c>
      <c r="E331" s="166">
        <v>5</v>
      </c>
      <c r="F331" s="166">
        <v>5</v>
      </c>
      <c r="G331" s="123"/>
    </row>
    <row r="332" spans="2:7" ht="21" customHeight="1" thickBot="1">
      <c r="B332" s="224" t="s">
        <v>44</v>
      </c>
      <c r="C332" s="224"/>
      <c r="D332" s="224"/>
      <c r="E332" s="224"/>
      <c r="F332" s="224"/>
      <c r="G332" s="224"/>
    </row>
    <row r="333" spans="2:7" ht="36" customHeight="1">
      <c r="B333" s="14">
        <v>1</v>
      </c>
      <c r="C333" s="130" t="s">
        <v>492</v>
      </c>
      <c r="D333" s="131" t="s">
        <v>172</v>
      </c>
      <c r="E333" s="131">
        <v>4</v>
      </c>
      <c r="F333" s="132">
        <v>0</v>
      </c>
      <c r="G333" s="103"/>
    </row>
    <row r="334" spans="2:7" ht="44.25" customHeight="1">
      <c r="B334" s="17">
        <v>2</v>
      </c>
      <c r="C334" s="89" t="s">
        <v>513</v>
      </c>
      <c r="D334" s="37" t="s">
        <v>415</v>
      </c>
      <c r="E334" s="37">
        <v>4</v>
      </c>
      <c r="F334" s="38">
        <v>0</v>
      </c>
      <c r="G334" s="105"/>
    </row>
    <row r="335" spans="2:7" ht="30" customHeight="1">
      <c r="B335" s="10">
        <v>3</v>
      </c>
      <c r="C335" s="64" t="s">
        <v>181</v>
      </c>
      <c r="D335" s="37" t="s">
        <v>161</v>
      </c>
      <c r="E335" s="37">
        <v>2</v>
      </c>
      <c r="F335" s="38">
        <v>0</v>
      </c>
      <c r="G335" s="105"/>
    </row>
    <row r="336" spans="2:7" ht="30" customHeight="1">
      <c r="B336" s="17">
        <v>4</v>
      </c>
      <c r="C336" s="89" t="s">
        <v>329</v>
      </c>
      <c r="D336" s="55" t="s">
        <v>416</v>
      </c>
      <c r="E336" s="37">
        <v>1</v>
      </c>
      <c r="F336" s="38">
        <v>0</v>
      </c>
      <c r="G336" s="105"/>
    </row>
    <row r="337" spans="2:7" ht="30" customHeight="1" thickBot="1">
      <c r="B337" s="15">
        <v>5</v>
      </c>
      <c r="C337" s="133" t="s">
        <v>493</v>
      </c>
      <c r="D337" s="134" t="s">
        <v>328</v>
      </c>
      <c r="E337" s="134">
        <v>3</v>
      </c>
      <c r="F337" s="135">
        <v>0</v>
      </c>
      <c r="G337" s="136"/>
    </row>
    <row r="338" spans="2:7" ht="15.75" customHeight="1" thickBot="1">
      <c r="B338" s="230" t="s">
        <v>0</v>
      </c>
      <c r="C338" s="231"/>
      <c r="D338" s="231"/>
      <c r="E338" s="3">
        <f>SUM(E333:E337)</f>
        <v>14</v>
      </c>
      <c r="F338" s="3">
        <f>SUM(F333:F337)</f>
        <v>0</v>
      </c>
      <c r="G338" s="32"/>
    </row>
    <row r="339" ht="15">
      <c r="B339" s="1"/>
    </row>
  </sheetData>
  <sheetProtection/>
  <mergeCells count="93">
    <mergeCell ref="B332:G332"/>
    <mergeCell ref="B338:D338"/>
    <mergeCell ref="B320:D320"/>
    <mergeCell ref="B321:G321"/>
    <mergeCell ref="B325:D325"/>
    <mergeCell ref="B326:G326"/>
    <mergeCell ref="B328:G328"/>
    <mergeCell ref="B330:G330"/>
    <mergeCell ref="B291:G291"/>
    <mergeCell ref="B293:G293"/>
    <mergeCell ref="B303:D303"/>
    <mergeCell ref="B304:G304"/>
    <mergeCell ref="B307:D307"/>
    <mergeCell ref="B308:G308"/>
    <mergeCell ref="B270:G270"/>
    <mergeCell ref="B281:D281"/>
    <mergeCell ref="B282:G282"/>
    <mergeCell ref="B285:D285"/>
    <mergeCell ref="B286:G286"/>
    <mergeCell ref="B290:D290"/>
    <mergeCell ref="C252:G252"/>
    <mergeCell ref="B254:G254"/>
    <mergeCell ref="B256:G256"/>
    <mergeCell ref="B265:D265"/>
    <mergeCell ref="B266:G266"/>
    <mergeCell ref="B269:D269"/>
    <mergeCell ref="B224:G224"/>
    <mergeCell ref="B226:G226"/>
    <mergeCell ref="B228:G228"/>
    <mergeCell ref="B244:D244"/>
    <mergeCell ref="B245:G245"/>
    <mergeCell ref="B251:D251"/>
    <mergeCell ref="B207:G207"/>
    <mergeCell ref="B209:G209"/>
    <mergeCell ref="B217:D217"/>
    <mergeCell ref="B218:G218"/>
    <mergeCell ref="B223:D223"/>
    <mergeCell ref="B162:G162"/>
    <mergeCell ref="B193:D193"/>
    <mergeCell ref="B194:G194"/>
    <mergeCell ref="B198:D198"/>
    <mergeCell ref="B199:G199"/>
    <mergeCell ref="B206:D206"/>
    <mergeCell ref="B143:G143"/>
    <mergeCell ref="B148:D148"/>
    <mergeCell ref="B149:G149"/>
    <mergeCell ref="B151:G151"/>
    <mergeCell ref="B153:G153"/>
    <mergeCell ref="B161:D161"/>
    <mergeCell ref="B129:G129"/>
    <mergeCell ref="B132:D132"/>
    <mergeCell ref="B133:G133"/>
    <mergeCell ref="B135:G135"/>
    <mergeCell ref="B137:G137"/>
    <mergeCell ref="B141:G141"/>
    <mergeCell ref="B139:G139"/>
    <mergeCell ref="B118:D118"/>
    <mergeCell ref="B119:G119"/>
    <mergeCell ref="B121:G121"/>
    <mergeCell ref="B123:G123"/>
    <mergeCell ref="B125:G125"/>
    <mergeCell ref="B127:G127"/>
    <mergeCell ref="B105:D105"/>
    <mergeCell ref="B106:G106"/>
    <mergeCell ref="B110:D110"/>
    <mergeCell ref="B111:G111"/>
    <mergeCell ref="B114:D114"/>
    <mergeCell ref="B115:G115"/>
    <mergeCell ref="B59:G59"/>
    <mergeCell ref="B63:G63"/>
    <mergeCell ref="B71:D71"/>
    <mergeCell ref="B72:G72"/>
    <mergeCell ref="B74:G74"/>
    <mergeCell ref="B76:G76"/>
    <mergeCell ref="B62:D62"/>
    <mergeCell ref="B37:G37"/>
    <mergeCell ref="B40:D40"/>
    <mergeCell ref="B41:G41"/>
    <mergeCell ref="B44:D44"/>
    <mergeCell ref="B45:G45"/>
    <mergeCell ref="B58:D58"/>
    <mergeCell ref="B25:G25"/>
    <mergeCell ref="B28:D28"/>
    <mergeCell ref="B29:G29"/>
    <mergeCell ref="B31:G31"/>
    <mergeCell ref="B34:D34"/>
    <mergeCell ref="B35:G35"/>
    <mergeCell ref="B2:G2"/>
    <mergeCell ref="B3:G3"/>
    <mergeCell ref="B5:G5"/>
    <mergeCell ref="B12:D12"/>
    <mergeCell ref="B13:G13"/>
    <mergeCell ref="B24:D24"/>
  </mergeCells>
  <printOptions/>
  <pageMargins left="0.3937007874015748" right="0.31496062992125984" top="0.15748031496062992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>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scmoz</dc:creator>
  <cp:keywords/>
  <dc:description/>
  <cp:lastModifiedBy>Szaruga, Agata</cp:lastModifiedBy>
  <cp:lastPrinted>2022-02-04T11:18:35Z</cp:lastPrinted>
  <dcterms:created xsi:type="dcterms:W3CDTF">2009-09-16T11:03:15Z</dcterms:created>
  <dcterms:modified xsi:type="dcterms:W3CDTF">2022-02-10T11:49:24Z</dcterms:modified>
  <cp:category/>
  <cp:version/>
  <cp:contentType/>
  <cp:contentStatus/>
</cp:coreProperties>
</file>